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120" yWindow="465" windowWidth="15120" windowHeight="7650"/>
  </bookViews>
  <sheets>
    <sheet name="1" sheetId="13" r:id="rId1"/>
  </sheets>
  <definedNames>
    <definedName name="_xlnm.Print_Titles" localSheetId="0">'1'!$10:$12</definedName>
    <definedName name="_xlnm.Print_Area" localSheetId="0">'1'!$A$1:$L$106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6" i="13"/>
  <c r="J76"/>
  <c r="J61"/>
  <c r="I22"/>
  <c r="K59"/>
  <c r="K58"/>
  <c r="K91" l="1"/>
  <c r="K92"/>
  <c r="K93"/>
  <c r="K94"/>
  <c r="K95"/>
  <c r="K96"/>
  <c r="K97"/>
  <c r="K98"/>
  <c r="K99"/>
  <c r="K90"/>
  <c r="K81"/>
  <c r="K82"/>
  <c r="K83"/>
  <c r="K84"/>
  <c r="K85"/>
  <c r="K86"/>
  <c r="K87"/>
  <c r="K80"/>
  <c r="K72"/>
  <c r="K73"/>
  <c r="K74"/>
  <c r="K75"/>
  <c r="K78"/>
  <c r="K71"/>
  <c r="K65"/>
  <c r="K66"/>
  <c r="K67"/>
  <c r="K68"/>
  <c r="K69"/>
  <c r="K64"/>
  <c r="K54"/>
  <c r="K55"/>
  <c r="K57"/>
  <c r="K60"/>
  <c r="K61"/>
  <c r="K38"/>
  <c r="K39"/>
  <c r="K47"/>
  <c r="K48"/>
  <c r="K49"/>
  <c r="K50"/>
  <c r="K37"/>
  <c r="K31"/>
  <c r="K32"/>
  <c r="K33"/>
  <c r="K34"/>
  <c r="K35"/>
  <c r="K30"/>
  <c r="K21"/>
  <c r="K22"/>
  <c r="K23"/>
  <c r="K26"/>
  <c r="K27"/>
  <c r="K28"/>
  <c r="K20"/>
  <c r="K15"/>
  <c r="K14"/>
  <c r="J101"/>
  <c r="I101"/>
  <c r="J91"/>
  <c r="J92"/>
  <c r="J93"/>
  <c r="J94"/>
  <c r="J95"/>
  <c r="J96"/>
  <c r="J97"/>
  <c r="J98"/>
  <c r="J99"/>
  <c r="I91"/>
  <c r="I92"/>
  <c r="I93"/>
  <c r="I94"/>
  <c r="I95"/>
  <c r="I96"/>
  <c r="I97"/>
  <c r="I98"/>
  <c r="I99"/>
  <c r="J90"/>
  <c r="I90"/>
  <c r="J81"/>
  <c r="J82"/>
  <c r="J83"/>
  <c r="J84"/>
  <c r="J85"/>
  <c r="J86"/>
  <c r="J87"/>
  <c r="I81"/>
  <c r="I82"/>
  <c r="I83"/>
  <c r="I84"/>
  <c r="I85"/>
  <c r="I86"/>
  <c r="I87"/>
  <c r="J80"/>
  <c r="I80"/>
  <c r="J72"/>
  <c r="J73"/>
  <c r="J74"/>
  <c r="J75"/>
  <c r="J78"/>
  <c r="I72"/>
  <c r="I73"/>
  <c r="I74"/>
  <c r="I75"/>
  <c r="I76"/>
  <c r="I78"/>
  <c r="J71"/>
  <c r="I71"/>
  <c r="J65"/>
  <c r="J66"/>
  <c r="J67"/>
  <c r="J68"/>
  <c r="J69"/>
  <c r="I65"/>
  <c r="I66"/>
  <c r="I67"/>
  <c r="I68"/>
  <c r="I69"/>
  <c r="J64"/>
  <c r="I64"/>
  <c r="J54"/>
  <c r="J55"/>
  <c r="J56"/>
  <c r="J57"/>
  <c r="J58"/>
  <c r="J59"/>
  <c r="J60"/>
  <c r="I53"/>
  <c r="I54"/>
  <c r="I55"/>
  <c r="I56"/>
  <c r="I57"/>
  <c r="I58"/>
  <c r="I59"/>
  <c r="I60"/>
  <c r="I61"/>
  <c r="J52"/>
  <c r="I52"/>
  <c r="J38"/>
  <c r="J39"/>
  <c r="J40"/>
  <c r="J41"/>
  <c r="J42"/>
  <c r="J43"/>
  <c r="J44"/>
  <c r="J45"/>
  <c r="J46"/>
  <c r="J47"/>
  <c r="J48"/>
  <c r="J49"/>
  <c r="J50"/>
  <c r="I38"/>
  <c r="I39"/>
  <c r="I40"/>
  <c r="I41"/>
  <c r="I42"/>
  <c r="I43"/>
  <c r="I44"/>
  <c r="I45"/>
  <c r="I46"/>
  <c r="I47"/>
  <c r="I48"/>
  <c r="I49"/>
  <c r="I50"/>
  <c r="J37"/>
  <c r="I37"/>
  <c r="J31"/>
  <c r="J32"/>
  <c r="J33"/>
  <c r="J34"/>
  <c r="J35"/>
  <c r="I31"/>
  <c r="I32"/>
  <c r="I33"/>
  <c r="I34"/>
  <c r="I35"/>
  <c r="J30"/>
  <c r="I30"/>
  <c r="J21"/>
  <c r="J22"/>
  <c r="J23"/>
  <c r="J26"/>
  <c r="J27"/>
  <c r="J28"/>
  <c r="I21"/>
  <c r="I23"/>
  <c r="I24"/>
  <c r="I25"/>
  <c r="I26"/>
  <c r="I27"/>
  <c r="I28"/>
  <c r="J20"/>
  <c r="I20"/>
  <c r="J15"/>
  <c r="I15"/>
  <c r="I16"/>
  <c r="I17"/>
  <c r="J14"/>
  <c r="I14"/>
</calcChain>
</file>

<file path=xl/sharedStrings.xml><?xml version="1.0" encoding="utf-8"?>
<sst xmlns="http://schemas.openxmlformats.org/spreadsheetml/2006/main" count="455" uniqueCount="180">
  <si>
    <t>Код аналитической программной классификации</t>
  </si>
  <si>
    <t>№ п/п</t>
  </si>
  <si>
    <t xml:space="preserve">Наименование целевого показателя </t>
  </si>
  <si>
    <t>Единица измерения</t>
  </si>
  <si>
    <t xml:space="preserve">Значения целевых показателей </t>
  </si>
  <si>
    <t>МП</t>
  </si>
  <si>
    <t>Пп</t>
  </si>
  <si>
    <t>08</t>
  </si>
  <si>
    <t>1</t>
  </si>
  <si>
    <t>Территориальное развитие (градостроительство и землеустройство)</t>
  </si>
  <si>
    <t>Общая площадь жилых помещений, приходящаяся в среднем на одного жителя, всего</t>
  </si>
  <si>
    <t xml:space="preserve"> кв. м.</t>
  </si>
  <si>
    <t>2</t>
  </si>
  <si>
    <t>Общая площадь жилых помещений, приходящаяся в среднем на одного жителя, введенная в действие за один год</t>
  </si>
  <si>
    <t>кв. м.</t>
  </si>
  <si>
    <t>3</t>
  </si>
  <si>
    <t>Площадь земельных участков, предоставленных для объектов жилищного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3 лет</t>
  </si>
  <si>
    <t>0,00</t>
  </si>
  <si>
    <t>4</t>
  </si>
  <si>
    <t>Площадь земельных участков, предоставленных для объектов капитального строительства (за исключением объектов жилищного строительства),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5 лет.</t>
  </si>
  <si>
    <t>5</t>
  </si>
  <si>
    <t xml:space="preserve">Наличие утвержденного генерального плана городского округа </t>
  </si>
  <si>
    <t>да</t>
  </si>
  <si>
    <t>Содержание и развитие жилищного хозяйства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</si>
  <si>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</si>
  <si>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%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</si>
  <si>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</si>
  <si>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Количество капитально отремонтированных многоквартирных  домов</t>
  </si>
  <si>
    <t>ед.</t>
  </si>
  <si>
    <t>Площадь многоквартирных  домов в которых проведен капитальный  ремонт</t>
  </si>
  <si>
    <t>кв.м.</t>
  </si>
  <si>
    <t>Количество расселенных  многоквартирных домов признанных аварийными и подлежащими сносу</t>
  </si>
  <si>
    <t>Число граждан, улучшивших условия проживания в связи с расселением домов признанных аварийными и подлежащими сносу</t>
  </si>
  <si>
    <t>чел.</t>
  </si>
  <si>
    <t>Количество граждан, подавших заявление и документы на предоставление информации о порядке предоставления жилищно-коммунальных услуг населению в электронном виде</t>
  </si>
  <si>
    <t>Количество граждан, подавших заявление и документы на предоставление информации о порядке передачи технической документации на многоквартирный дом и иных, связанных с управлением таким домом документов собственникам, проживающим в домах, находящихся в управлении управляющих организаций, в электронном виде.</t>
  </si>
  <si>
    <t>Количество граждан подавших заявление и документы на предоставление информации о порядке передачи технической документации на многоквартирный дом и иных, связанных с управлением таким домом документов нанимателям, проживающим в жилых помещениях, принадлежащих на праве собственности муниципальному образованию "Город Глазов", в электронном виде</t>
  </si>
  <si>
    <t>Содержание и развитие коммунальной инфраструктуры</t>
  </si>
  <si>
    <t>Износ систем (сетей) теплоснабжения, горячего водоснабжения</t>
  </si>
  <si>
    <t>Износ системы (сетей) электроснабжения</t>
  </si>
  <si>
    <t>Износ систем (сетей) холодного водоснабжения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</si>
  <si>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 в процентах.</t>
  </si>
  <si>
    <t>Износ канализационных сетей</t>
  </si>
  <si>
    <t>Износ системы (сетей) газоснабжения</t>
  </si>
  <si>
    <t>Благоустройство и охрана окружающей среды</t>
  </si>
  <si>
    <t>Количество благоустроенных мест общего пользования , парков и скверов в т.ч.  количество малых оборудованных  "тематических"  зеленых и рекреационных зон  (сквериков)</t>
  </si>
  <si>
    <t>доля благоустроенных мест общего пользования, парков и скверов от мест общего пользования в отчетном периоде</t>
  </si>
  <si>
    <t>доля ликвидированных несанкционированных свалок от общего числа несанкционированных свалок</t>
  </si>
  <si>
    <t>Количество многоквартирных домов, участвующих в городском конкурсе, в номинациях - "Лучший цветник", "Дом образцового содержания",  "Двор образцового содержания", "Балкон - сад", "Лучший подъезд"</t>
  </si>
  <si>
    <t>Количество индивидуальных домов, участвующих в городском конкурсе в номинациях - "Лучшая частная усадьба", "Лучший цветник"</t>
  </si>
  <si>
    <t>6</t>
  </si>
  <si>
    <t>Количество образовательных учреждений (детские сады, школы, учреждения дополнительного образования детей, учреждения профессионального образования), участвующих в городском конкурсе в номинации "Самая благоустроенная территория учреждения"</t>
  </si>
  <si>
    <t>7</t>
  </si>
  <si>
    <t>количество учреждений здравоохранения, участвующих в городском конкурсе в номинации - "Самая благоустроенная территория учреждения"</t>
  </si>
  <si>
    <t>Количество учреждений культуры, участвующих в городском конкурсе в номинации - "Самая благоустроенная территория учреждения"</t>
  </si>
  <si>
    <t>Количество учреждений социальной защиты населения, участвующих в городском конкурсе в номинации - "Самая благоустроенная территория учреждения"</t>
  </si>
  <si>
    <t>Количество организаций потребительского рынка, участвующих в городском конкурсе в номинации - "Лучшее озеленение и благоустройство прилегающей территории" среди организаций потребительского рынка г. Глазова</t>
  </si>
  <si>
    <t>Доля очищенных от мусора территорий (в том числе закрепленных и прилегающих) в период проведения весеннего и осеннего месячников санитарной очистки и благоустройства от общей территории города</t>
  </si>
  <si>
    <t>Доля отработанных обоснованных жалоб населения по вопросам благоустройства  от общего количества жалоб по вопросам благоустройства в отчетном периоде</t>
  </si>
  <si>
    <t>13</t>
  </si>
  <si>
    <t>Количество обоснованных жалоб населения по вопросам благоустройства, озеленения, освещения улиц, организации ритуальных услуг и содержания мест захоронения.</t>
  </si>
  <si>
    <t>кол-во</t>
  </si>
  <si>
    <t>14</t>
  </si>
  <si>
    <t>Потребление эл. энергии на нужды НО и СО</t>
  </si>
  <si>
    <t>тыс.кВтч</t>
  </si>
  <si>
    <t>Развитие дорожного хозяйства и транспортного обслуживания населения</t>
  </si>
  <si>
    <t>Доля транспортных средств, работающих на организованных маршрутах регулярных перевозок, оборудованных для перевозки маломобильных групп населения, в общем количестве транспортных средств, работающих на организованных маршрутах регулярных перевозок</t>
  </si>
  <si>
    <t>процентов</t>
  </si>
  <si>
    <t>Доля населения, проживающего в населенных пунктах, не имеющих регулярного автобусного и (или) железнодорожного  сообщения с административным центром городского округа, в общей численности населения городского округа</t>
  </si>
  <si>
    <t>Протяженность автомобильных дорог общего пользования местного значения с усовершенствованным дорожным покрытием, в общей протяженности автомобильных дорог общего пользования местного значения</t>
  </si>
  <si>
    <t xml:space="preserve"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</t>
  </si>
  <si>
    <t>Ввод в эксплуатацию автомобильных дорог общего пользования местного значения</t>
  </si>
  <si>
    <t>км</t>
  </si>
  <si>
    <t>Капитальный ремонт и ремонт автомобильных дорог общего пользования местного значения</t>
  </si>
  <si>
    <t>Количество лиц, погибших в результате дорожно-транспортных происшествий</t>
  </si>
  <si>
    <t>Снижение социального риска (сокращение количества лиц, погибших врезультате дорожно-транспортных происшествий, на 100 тыс. населения)</t>
  </si>
  <si>
    <t>Количество дорожно-транспортных происшествий на территории городского округа «Город Глазов» с пострадавшими</t>
  </si>
  <si>
    <t>единиц</t>
  </si>
  <si>
    <t>Количество организаций и граждан подавших заявление и документы на выдачу специального разрешения на движение по автомобильным дорогам местного значения транспортного средства, осуществляющего перевозки опасных, тяжеловесных и (или) крупногабаритных грузов в электронном виде</t>
  </si>
  <si>
    <t>0</t>
  </si>
  <si>
    <t>Энергосбережение и повышение энергетической эффективности</t>
  </si>
  <si>
    <t>Общие целевые показатели в области энергосбережения и повышения энергетической эффективности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</si>
  <si>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</si>
  <si>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</si>
  <si>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</si>
  <si>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</si>
  <si>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</si>
  <si>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муниципального образования</t>
  </si>
  <si>
    <t>Целевые показатели в области энергосбережения и повышения энергетической эффективности в муниципальном секторе</t>
  </si>
  <si>
    <t>Удельный расход энергетических ресурсов на снабжение органов местного самоуправления и муниципальных учереждений</t>
  </si>
  <si>
    <t>кг.у.т./м²</t>
  </si>
  <si>
    <t>35,02</t>
  </si>
  <si>
    <t>Удельный расход электрической энергии на снабжение органов местного самоуправления и муниципальных учереждений</t>
  </si>
  <si>
    <t>кВтч/м2</t>
  </si>
  <si>
    <t>27,22</t>
  </si>
  <si>
    <t>Удельный расход тепловой энергии на снабжение органов местного самоуправления и муниципальных учереждений</t>
  </si>
  <si>
    <t>Гкал/м2</t>
  </si>
  <si>
    <t>0,194</t>
  </si>
  <si>
    <t>Удельный расход холодной воды на снабжение органов местного самоуправления и муниципальных учереждений</t>
  </si>
  <si>
    <t>м3/чел</t>
  </si>
  <si>
    <t>6,91</t>
  </si>
  <si>
    <t>Удельный расход горячей воды на снабжение органов местного самоуправления и муниципальных учереждений</t>
  </si>
  <si>
    <t>5,33</t>
  </si>
  <si>
    <t>Удельный расход природного газа на снабжение органов местного самоуправления и муниципальных учереждений</t>
  </si>
  <si>
    <t>-</t>
  </si>
  <si>
    <t>Количество энергосервисных договоров (контрактов), заключенных органами местного самоуправления и миниципальными учреждениями</t>
  </si>
  <si>
    <t>Целевые показатели в области энергосбережения и повышения энергетической эффективности в жилищном фонде</t>
  </si>
  <si>
    <t>Удельный расход тепловой энергии в многоквартирных домах</t>
  </si>
  <si>
    <t>Удельный расход холодной воды в многоквартирных домах</t>
  </si>
  <si>
    <t>Удельный расход горячей воды в многоквартирных домах</t>
  </si>
  <si>
    <t>Удельный расход электрической энергии в многоквартирных домах</t>
  </si>
  <si>
    <t>Удельная величина потребления электрической энергии в многоквартирных домах</t>
  </si>
  <si>
    <t>кВтч/чел</t>
  </si>
  <si>
    <t>Удельный расход природного газа в многоквартирных домах с индивидуальными системами газового отопления*</t>
  </si>
  <si>
    <t>м3/м2</t>
  </si>
  <si>
    <t>Удельный расход природного газа в многоквартирных домах с иными системами теплоснабжения*</t>
  </si>
  <si>
    <t>Удельный суммарный расход энергетических ресурсов в многоквартирных домах</t>
  </si>
  <si>
    <t>* в связи с отсутствием официальной статистической информации для расчета показателей, значения носят оценочный характер.</t>
  </si>
  <si>
    <t>Целевые показатели в области энергосбережения и повышения энергетической эффективности в системах коммунальной инфраструктуры</t>
  </si>
  <si>
    <t>Удельный расход топлива на выработку тепловой энергии на тепловых электростанциях</t>
  </si>
  <si>
    <t>кг.у.т./Гкал</t>
  </si>
  <si>
    <t>Удельный расход топлива на выработку тепловой энергии на котельных</t>
  </si>
  <si>
    <t>Удельный расход электрической энергии, используемой при передаче тепловой энергии в системах теплоснабжения</t>
  </si>
  <si>
    <t>кВтч/Гкал</t>
  </si>
  <si>
    <t>Доля потерь тепловой энергии при ее передаче в общем объеме переданной тепловой энергии</t>
  </si>
  <si>
    <t>Доля потерь воды при ее передаче в общем объеме переданной воды</t>
  </si>
  <si>
    <t>Удельный расход электрической энергии, используемой для передачи (транспортировки) воды в системах водоснабжения</t>
  </si>
  <si>
    <t>кВтч/м3</t>
  </si>
  <si>
    <t>Удельный расход электрической энергии, используемой в системах водоотведения</t>
  </si>
  <si>
    <t>Удельный расход электрической энергии в системах уличного освещения</t>
  </si>
  <si>
    <t>Целевые показатели в области энергосбережения и повышения энергетической эффективности в транспортном комплексе</t>
  </si>
  <si>
    <t xml:space="preserve"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 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</si>
  <si>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исжиженным углеводородным газом, используемыми в качестве моторного топлива</t>
  </si>
  <si>
    <t>—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</si>
  <si>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</t>
  </si>
  <si>
    <t>Заместитель Главы Администрации города глазова по вопросам строительства, архитектуры и жилищно-коммунального хозяйства</t>
  </si>
  <si>
    <t>С.К.Блинов</t>
  </si>
  <si>
    <t>Факт за год,предшествующий отчетному году</t>
  </si>
  <si>
    <t>План на отчетный год</t>
  </si>
  <si>
    <t>Факт на конец отчетного периода,нарастающим итогом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</si>
  <si>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</si>
  <si>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</si>
  <si>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года,%</t>
  </si>
  <si>
    <t>Обоснование отклонений значений целевого показателя</t>
  </si>
  <si>
    <t>23,18</t>
  </si>
  <si>
    <t>23,05</t>
  </si>
  <si>
    <t>проведение ремонтых работ  сетях теплоснабжения</t>
  </si>
  <si>
    <t xml:space="preserve">процент износа выявлен в виду проведения анализа сцелью заключения концессионного соглашения </t>
  </si>
  <si>
    <t xml:space="preserve">процент износа выявлен в виду проведения анализа с целью заключения концессионного соглашения </t>
  </si>
  <si>
    <t xml:space="preserve">регулярное проведение работ </t>
  </si>
  <si>
    <t>проведение мероприятий по энергоэффективности</t>
  </si>
  <si>
    <t xml:space="preserve"> - </t>
  </si>
  <si>
    <t>перевозчиками не приобретались транспортные средства оборудованные для перевозки маломобильных групп населения</t>
  </si>
  <si>
    <t>78</t>
  </si>
  <si>
    <t>21,9</t>
  </si>
  <si>
    <t>5,285</t>
  </si>
  <si>
    <t>3,1</t>
  </si>
  <si>
    <t>18</t>
  </si>
  <si>
    <t>101</t>
  </si>
  <si>
    <t>100</t>
  </si>
  <si>
    <t>20</t>
  </si>
  <si>
    <t>10</t>
  </si>
  <si>
    <t>82</t>
  </si>
  <si>
    <t>200024,53</t>
  </si>
  <si>
    <t>28</t>
  </si>
  <si>
    <t>15</t>
  </si>
  <si>
    <t>В отчетный период в городских конкурсах не участвовали</t>
  </si>
  <si>
    <t>доля грунтовых дорог не изменилась в общей протяженности</t>
  </si>
  <si>
    <t>автомобильные дороги  в эксплуатацию не вводились</t>
  </si>
  <si>
    <t>соблюдение правил ПДД</t>
  </si>
  <si>
    <t>профилактика дорожно-транспортных происшествий</t>
  </si>
  <si>
    <r>
      <rPr>
        <b/>
        <sz val="10"/>
        <rFont val="Times New Roman"/>
        <family val="1"/>
        <charset val="204"/>
      </rPr>
      <t>Форма 1</t>
    </r>
    <r>
      <rPr>
        <sz val="10"/>
        <rFont val="Times New Roman"/>
        <family val="1"/>
        <charset val="204"/>
      </rPr>
      <t>. Отчет о достигнутых значениях целевых показателей муниципальной программы</t>
    </r>
  </si>
  <si>
    <t>Отчет о достигнутых значениях целевых показателей муниципальной программы по состоянию на 01.07.2021 года</t>
  </si>
  <si>
    <t>Наименование муниципальной программы "Муниципальное хозяйство"</t>
  </si>
  <si>
    <t>Приложение №3   к Порядку разработки, реализации и оценки эффективности муниципальных программ муниципального образования "Город Глазов"</t>
  </si>
  <si>
    <t>23,334</t>
  </si>
  <si>
    <t>0,08</t>
  </si>
  <si>
    <t>5200,00</t>
  </si>
  <si>
    <t>показатель будет реализован после ввода объектов в конце 2021года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</si>
  <si>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 органами местного самоуправления и муниципальными учреждениями, к общему объему финансирования муниципальной подпрограммы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</si>
</sst>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8.5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1" fillId="0" borderId="0" xfId="0" applyFont="1" applyFill="1"/>
    <xf numFmtId="0" fontId="7" fillId="0" borderId="0" xfId="0" applyFont="1"/>
    <xf numFmtId="0" fontId="5" fillId="0" borderId="1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49" fontId="5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Fill="1"/>
    <xf numFmtId="0" fontId="16" fillId="0" borderId="1" xfId="0" applyFont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shrinkToFi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49" fontId="12" fillId="0" borderId="1" xfId="0" applyNumberFormat="1" applyFont="1" applyFill="1" applyBorder="1" applyAlignment="1">
      <alignment horizontal="center" vertical="center" shrinkToFit="1"/>
    </xf>
    <xf numFmtId="0" fontId="0" fillId="0" borderId="0" xfId="0" applyFill="1"/>
    <xf numFmtId="49" fontId="16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shrinkToFit="1"/>
    </xf>
    <xf numFmtId="49" fontId="1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2" fontId="13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18" fillId="0" borderId="0" xfId="0" applyFont="1"/>
    <xf numFmtId="0" fontId="19" fillId="0" borderId="0" xfId="0" applyFont="1"/>
    <xf numFmtId="0" fontId="19" fillId="0" borderId="0" xfId="0" applyFont="1" applyFill="1"/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2" fillId="0" borderId="0" xfId="0" applyFont="1" applyFill="1" applyAlignment="1"/>
    <xf numFmtId="0" fontId="18" fillId="0" borderId="1" xfId="0" applyFont="1" applyBorder="1"/>
    <xf numFmtId="0" fontId="6" fillId="0" borderId="1" xfId="0" applyFont="1" applyBorder="1"/>
    <xf numFmtId="2" fontId="16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Fill="1"/>
    <xf numFmtId="2" fontId="3" fillId="0" borderId="0" xfId="0" applyNumberFormat="1" applyFont="1" applyFill="1" applyAlignment="1">
      <alignment horizontal="center"/>
    </xf>
    <xf numFmtId="2" fontId="16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shrinkToFit="1"/>
    </xf>
    <xf numFmtId="2" fontId="6" fillId="0" borderId="1" xfId="0" applyNumberFormat="1" applyFont="1" applyBorder="1" applyAlignment="1">
      <alignment horizontal="center" vertical="center"/>
    </xf>
    <xf numFmtId="2" fontId="18" fillId="0" borderId="0" xfId="0" applyNumberFormat="1" applyFont="1"/>
    <xf numFmtId="2" fontId="18" fillId="0" borderId="0" xfId="0" applyNumberFormat="1" applyFont="1" applyAlignment="1">
      <alignment vertical="center"/>
    </xf>
    <xf numFmtId="2" fontId="0" fillId="0" borderId="0" xfId="0" applyNumberFormat="1" applyFont="1"/>
    <xf numFmtId="2" fontId="4" fillId="0" borderId="0" xfId="0" applyNumberFormat="1" applyFont="1" applyFill="1" applyAlignment="1">
      <alignment horizontal="center"/>
    </xf>
    <xf numFmtId="2" fontId="16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shrinkToFit="1"/>
    </xf>
    <xf numFmtId="2" fontId="0" fillId="0" borderId="0" xfId="0" applyNumberFormat="1"/>
    <xf numFmtId="2" fontId="11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/>
    </xf>
    <xf numFmtId="2" fontId="16" fillId="2" borderId="2" xfId="0" applyNumberFormat="1" applyFont="1" applyFill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 shrinkToFit="1"/>
    </xf>
    <xf numFmtId="0" fontId="13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3" fillId="0" borderId="1" xfId="0" applyFont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21" fillId="0" borderId="1" xfId="0" applyFont="1" applyBorder="1"/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/>
    <xf numFmtId="0" fontId="6" fillId="0" borderId="1" xfId="0" applyFont="1" applyBorder="1" applyAlignment="1">
      <alignment wrapText="1"/>
    </xf>
    <xf numFmtId="49" fontId="13" fillId="0" borderId="2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2" fillId="0" borderId="1" xfId="0" applyFont="1" applyFill="1" applyBorder="1" applyAlignment="1">
      <alignment horizontal="center" vertical="center" shrinkToFit="1"/>
    </xf>
    <xf numFmtId="1" fontId="16" fillId="0" borderId="2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22" fillId="0" borderId="0" xfId="0" applyFont="1" applyFill="1" applyAlignment="1">
      <alignment horizontal="center"/>
    </xf>
    <xf numFmtId="0" fontId="18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/>
    </xf>
    <xf numFmtId="49" fontId="11" fillId="0" borderId="2" xfId="0" applyNumberFormat="1" applyFont="1" applyFill="1" applyBorder="1" applyAlignment="1">
      <alignment horizontal="center" vertical="top"/>
    </xf>
    <xf numFmtId="0" fontId="14" fillId="0" borderId="1" xfId="0" applyFont="1" applyBorder="1" applyAlignment="1">
      <alignment horizontal="center" vertical="center" wrapText="1" shrinkToFit="1"/>
    </xf>
    <xf numFmtId="0" fontId="14" fillId="0" borderId="2" xfId="0" applyFont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2" fontId="5" fillId="0" borderId="1" xfId="0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 wrapText="1"/>
    </xf>
    <xf numFmtId="0" fontId="20" fillId="0" borderId="4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6" xfId="0" applyFont="1" applyFill="1" applyBorder="1" applyAlignment="1">
      <alignment horizontal="center" vertical="center" wrapText="1"/>
    </xf>
    <xf numFmtId="0" fontId="18" fillId="0" borderId="7" xfId="0" applyFont="1" applyBorder="1" applyAlignment="1"/>
    <xf numFmtId="0" fontId="18" fillId="0" borderId="9" xfId="0" applyFont="1" applyBorder="1" applyAlignment="1"/>
    <xf numFmtId="0" fontId="18" fillId="0" borderId="3" xfId="0" applyFont="1" applyBorder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8" fillId="0" borderId="10" xfId="0" applyFont="1" applyBorder="1" applyAlignment="1"/>
    <xf numFmtId="0" fontId="18" fillId="0" borderId="4" xfId="0" applyFont="1" applyBorder="1" applyAlignment="1"/>
    <xf numFmtId="0" fontId="18" fillId="0" borderId="1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6"/>
  <sheetViews>
    <sheetView tabSelected="1" view="pageBreakPreview" zoomScaleNormal="100" zoomScaleSheetLayoutView="100" zoomScalePageLayoutView="80" workbookViewId="0">
      <pane ySplit="12" topLeftCell="A13" activePane="bottomLeft" state="frozen"/>
      <selection pane="bottomLeft" activeCell="D78" sqref="D78"/>
    </sheetView>
  </sheetViews>
  <sheetFormatPr defaultRowHeight="15"/>
  <cols>
    <col min="1" max="1" width="4.7109375" customWidth="1"/>
    <col min="2" max="2" width="6" customWidth="1"/>
    <col min="3" max="3" width="4.5703125" customWidth="1"/>
    <col min="4" max="4" width="44.28515625" customWidth="1"/>
    <col min="5" max="6" width="11.85546875" customWidth="1"/>
    <col min="7" max="7" width="14.5703125" customWidth="1"/>
    <col min="8" max="8" width="13.28515625" customWidth="1"/>
    <col min="9" max="9" width="14.28515625" style="64" customWidth="1"/>
    <col min="10" max="10" width="14.28515625" style="68" customWidth="1"/>
    <col min="11" max="11" width="12.85546875" style="68" customWidth="1"/>
    <col min="12" max="12" width="19" customWidth="1"/>
    <col min="13" max="13" width="12.85546875" customWidth="1"/>
    <col min="14" max="14" width="9.85546875" style="37" customWidth="1"/>
    <col min="15" max="16" width="9.140625" style="37"/>
  </cols>
  <sheetData>
    <row r="1" spans="1:17" ht="14.1" customHeight="1">
      <c r="A1" s="25"/>
      <c r="B1" s="3"/>
      <c r="C1" s="3"/>
      <c r="D1" s="3"/>
      <c r="E1" s="3"/>
      <c r="F1" s="3"/>
      <c r="G1" s="3"/>
      <c r="H1" s="3"/>
      <c r="I1" s="56"/>
      <c r="J1" s="138" t="s">
        <v>174</v>
      </c>
      <c r="K1" s="138"/>
      <c r="L1" s="138"/>
      <c r="M1" s="119"/>
      <c r="N1" s="119"/>
      <c r="O1" s="119"/>
      <c r="P1" s="119"/>
    </row>
    <row r="2" spans="1:17" ht="34.9" customHeight="1">
      <c r="A2" s="25"/>
      <c r="B2" s="3"/>
      <c r="C2" s="3"/>
      <c r="D2" s="3"/>
      <c r="E2" s="3"/>
      <c r="F2" s="3"/>
      <c r="G2" s="3"/>
      <c r="H2" s="3"/>
      <c r="I2" s="56"/>
      <c r="J2" s="138"/>
      <c r="K2" s="138"/>
      <c r="L2" s="138"/>
      <c r="M2" s="119"/>
      <c r="N2" s="119"/>
      <c r="O2" s="119"/>
      <c r="P2" s="119"/>
    </row>
    <row r="3" spans="1:17" ht="18.75" customHeight="1">
      <c r="A3" s="139" t="s">
        <v>171</v>
      </c>
      <c r="B3" s="139"/>
      <c r="C3" s="139"/>
      <c r="D3" s="139"/>
      <c r="E3" s="139"/>
      <c r="F3" s="139"/>
      <c r="G3" s="139"/>
      <c r="H3" s="139"/>
      <c r="I3" s="56"/>
      <c r="J3" s="88"/>
      <c r="K3" s="88"/>
      <c r="L3" s="88"/>
      <c r="M3" s="80"/>
      <c r="N3" s="80"/>
      <c r="O3" s="80"/>
      <c r="P3" s="80"/>
    </row>
    <row r="4" spans="1:17" ht="18.75" customHeight="1">
      <c r="A4" s="89"/>
      <c r="B4" s="89"/>
      <c r="C4" s="89"/>
      <c r="D4" s="89"/>
      <c r="E4" s="89"/>
      <c r="F4" s="89"/>
      <c r="G4" s="89"/>
      <c r="H4" s="89"/>
      <c r="I4" s="56"/>
      <c r="J4" s="88"/>
      <c r="K4" s="88"/>
      <c r="L4" s="88"/>
      <c r="M4" s="80"/>
      <c r="N4" s="80"/>
      <c r="O4" s="80"/>
      <c r="P4" s="80"/>
    </row>
    <row r="5" spans="1:17" ht="14.1" customHeight="1">
      <c r="A5" s="93" t="s">
        <v>172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52"/>
      <c r="M5" s="52"/>
    </row>
    <row r="6" spans="1:17" ht="14.1" customHeight="1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52"/>
      <c r="M6" s="52"/>
    </row>
    <row r="7" spans="1:17" ht="14.1" customHeight="1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52"/>
      <c r="M7" s="52"/>
    </row>
    <row r="8" spans="1:17" ht="14.1" customHeight="1">
      <c r="A8" s="114" t="s">
        <v>173</v>
      </c>
      <c r="B8" s="114"/>
      <c r="C8" s="114"/>
      <c r="D8" s="114"/>
      <c r="E8" s="114"/>
      <c r="F8" s="114"/>
      <c r="G8" s="114"/>
      <c r="H8" s="114"/>
      <c r="I8" s="114"/>
      <c r="J8" s="81"/>
      <c r="K8" s="81"/>
      <c r="L8" s="52"/>
      <c r="M8" s="52"/>
    </row>
    <row r="9" spans="1:17" ht="14.1" customHeight="1">
      <c r="A9" s="1"/>
      <c r="B9" s="2"/>
      <c r="C9" s="2"/>
      <c r="D9" s="2"/>
      <c r="E9" s="2"/>
      <c r="F9" s="2"/>
      <c r="G9" s="2"/>
      <c r="H9" s="2"/>
      <c r="I9" s="57"/>
      <c r="J9" s="65"/>
      <c r="K9" s="65"/>
      <c r="L9" s="2"/>
      <c r="M9" s="2"/>
    </row>
    <row r="10" spans="1:17" ht="12.75" customHeight="1">
      <c r="A10" s="120" t="s">
        <v>0</v>
      </c>
      <c r="B10" s="121"/>
      <c r="C10" s="124" t="s">
        <v>1</v>
      </c>
      <c r="D10" s="124" t="s">
        <v>2</v>
      </c>
      <c r="E10" s="124" t="s">
        <v>3</v>
      </c>
      <c r="F10" s="136" t="s">
        <v>4</v>
      </c>
      <c r="G10" s="137"/>
      <c r="H10" s="137"/>
      <c r="I10" s="115" t="s">
        <v>140</v>
      </c>
      <c r="J10" s="115" t="s">
        <v>141</v>
      </c>
      <c r="K10" s="115" t="s">
        <v>142</v>
      </c>
      <c r="L10" s="116" t="s">
        <v>143</v>
      </c>
      <c r="M10" s="47"/>
      <c r="N10"/>
      <c r="O10"/>
      <c r="P10"/>
    </row>
    <row r="11" spans="1:17" ht="30" customHeight="1">
      <c r="A11" s="122"/>
      <c r="B11" s="123"/>
      <c r="C11" s="125"/>
      <c r="D11" s="127"/>
      <c r="E11" s="129"/>
      <c r="F11" s="131" t="s">
        <v>137</v>
      </c>
      <c r="G11" s="132" t="s">
        <v>138</v>
      </c>
      <c r="H11" s="134" t="s">
        <v>139</v>
      </c>
      <c r="I11" s="115"/>
      <c r="J11" s="115"/>
      <c r="K11" s="115"/>
      <c r="L11" s="117"/>
      <c r="M11" s="47"/>
      <c r="N11"/>
      <c r="O11"/>
      <c r="P11"/>
    </row>
    <row r="12" spans="1:17" ht="31.5" customHeight="1">
      <c r="A12" s="8" t="s">
        <v>5</v>
      </c>
      <c r="B12" s="5" t="s">
        <v>6</v>
      </c>
      <c r="C12" s="126"/>
      <c r="D12" s="128"/>
      <c r="E12" s="130"/>
      <c r="F12" s="131"/>
      <c r="G12" s="133"/>
      <c r="H12" s="135"/>
      <c r="I12" s="115"/>
      <c r="J12" s="115"/>
      <c r="K12" s="115"/>
      <c r="L12" s="118"/>
      <c r="M12" s="47"/>
      <c r="N12"/>
      <c r="O12"/>
      <c r="P12"/>
      <c r="Q12" s="78"/>
    </row>
    <row r="13" spans="1:17" ht="13.5" customHeight="1">
      <c r="A13" s="8" t="s">
        <v>7</v>
      </c>
      <c r="B13" s="8" t="s">
        <v>8</v>
      </c>
      <c r="C13" s="44"/>
      <c r="D13" s="110" t="s">
        <v>9</v>
      </c>
      <c r="E13" s="110"/>
      <c r="F13" s="110"/>
      <c r="G13" s="110"/>
      <c r="H13" s="110"/>
      <c r="I13" s="110"/>
      <c r="J13" s="110"/>
      <c r="K13" s="111"/>
      <c r="L13" s="53"/>
      <c r="M13" s="47"/>
      <c r="N13"/>
      <c r="O13"/>
      <c r="P13"/>
    </row>
    <row r="14" spans="1:17" ht="49.5" customHeight="1">
      <c r="A14" s="13" t="s">
        <v>7</v>
      </c>
      <c r="B14" s="13" t="s">
        <v>8</v>
      </c>
      <c r="C14" s="9" t="s">
        <v>8</v>
      </c>
      <c r="D14" s="11" t="s">
        <v>10</v>
      </c>
      <c r="E14" s="13" t="s">
        <v>11</v>
      </c>
      <c r="F14" s="13" t="s">
        <v>144</v>
      </c>
      <c r="G14" s="38">
        <v>23.1</v>
      </c>
      <c r="H14" s="38" t="s">
        <v>175</v>
      </c>
      <c r="I14" s="55">
        <f>H14-G14</f>
        <v>0.23399999999999821</v>
      </c>
      <c r="J14" s="59">
        <f>H14/G14*100%</f>
        <v>1.01012987012987</v>
      </c>
      <c r="K14" s="69">
        <f>H14/F14*100</f>
        <v>100.66436583261434</v>
      </c>
      <c r="L14" s="24" t="s">
        <v>178</v>
      </c>
      <c r="M14" s="47"/>
      <c r="N14"/>
      <c r="O14"/>
      <c r="P14"/>
    </row>
    <row r="15" spans="1:17" ht="35.25" customHeight="1">
      <c r="A15" s="13" t="s">
        <v>7</v>
      </c>
      <c r="B15" s="13" t="s">
        <v>8</v>
      </c>
      <c r="C15" s="9" t="s">
        <v>12</v>
      </c>
      <c r="D15" s="11" t="s">
        <v>13</v>
      </c>
      <c r="E15" s="13" t="s">
        <v>14</v>
      </c>
      <c r="F15" s="13" t="s">
        <v>145</v>
      </c>
      <c r="G15" s="38">
        <v>0.32</v>
      </c>
      <c r="H15" s="38" t="s">
        <v>176</v>
      </c>
      <c r="I15" s="55">
        <f t="shared" ref="I15:I17" si="0">H15-G15</f>
        <v>-0.24</v>
      </c>
      <c r="J15" s="59">
        <f t="shared" ref="J15" si="1">H15/G15*100%</f>
        <v>0.25</v>
      </c>
      <c r="K15" s="69">
        <f>H15/F15*100</f>
        <v>0.34707158351409978</v>
      </c>
      <c r="L15" s="24" t="s">
        <v>178</v>
      </c>
      <c r="M15" s="47"/>
      <c r="N15"/>
      <c r="O15"/>
      <c r="P15"/>
    </row>
    <row r="16" spans="1:17" ht="78" customHeight="1">
      <c r="A16" s="13" t="s">
        <v>7</v>
      </c>
      <c r="B16" s="13" t="s">
        <v>8</v>
      </c>
      <c r="C16" s="9" t="s">
        <v>15</v>
      </c>
      <c r="D16" s="31" t="s">
        <v>16</v>
      </c>
      <c r="E16" s="13" t="s">
        <v>14</v>
      </c>
      <c r="F16" s="13" t="s">
        <v>79</v>
      </c>
      <c r="G16" s="9" t="s">
        <v>17</v>
      </c>
      <c r="H16" s="9" t="s">
        <v>177</v>
      </c>
      <c r="I16" s="55">
        <f t="shared" si="0"/>
        <v>5200</v>
      </c>
      <c r="J16" s="59">
        <v>0</v>
      </c>
      <c r="K16" s="69">
        <v>0</v>
      </c>
      <c r="L16" s="82"/>
      <c r="M16" s="47"/>
      <c r="N16"/>
      <c r="O16"/>
      <c r="P16"/>
    </row>
    <row r="17" spans="1:16" ht="92.25" customHeight="1">
      <c r="A17" s="13" t="s">
        <v>7</v>
      </c>
      <c r="B17" s="13" t="s">
        <v>8</v>
      </c>
      <c r="C17" s="9" t="s">
        <v>18</v>
      </c>
      <c r="D17" s="31" t="s">
        <v>19</v>
      </c>
      <c r="E17" s="13" t="s">
        <v>14</v>
      </c>
      <c r="F17" s="13" t="s">
        <v>79</v>
      </c>
      <c r="G17" s="9" t="s">
        <v>17</v>
      </c>
      <c r="H17" s="9" t="s">
        <v>17</v>
      </c>
      <c r="I17" s="55">
        <f t="shared" si="0"/>
        <v>0</v>
      </c>
      <c r="J17" s="59">
        <v>0</v>
      </c>
      <c r="K17" s="69">
        <v>0</v>
      </c>
      <c r="L17" s="82"/>
      <c r="M17" s="47"/>
      <c r="N17"/>
      <c r="O17"/>
      <c r="P17"/>
    </row>
    <row r="18" spans="1:16" ht="30" customHeight="1">
      <c r="A18" s="13" t="s">
        <v>7</v>
      </c>
      <c r="B18" s="13" t="s">
        <v>8</v>
      </c>
      <c r="C18" s="9" t="s">
        <v>20</v>
      </c>
      <c r="D18" s="11" t="s">
        <v>21</v>
      </c>
      <c r="E18" s="47"/>
      <c r="F18" s="9" t="s">
        <v>22</v>
      </c>
      <c r="G18" s="9" t="s">
        <v>22</v>
      </c>
      <c r="H18" s="9" t="s">
        <v>22</v>
      </c>
      <c r="I18" s="59" t="s">
        <v>22</v>
      </c>
      <c r="J18" s="59" t="s">
        <v>22</v>
      </c>
      <c r="K18" s="69" t="s">
        <v>22</v>
      </c>
      <c r="L18" s="53"/>
      <c r="M18" s="47"/>
      <c r="N18"/>
      <c r="O18"/>
      <c r="P18"/>
    </row>
    <row r="19" spans="1:16" ht="13.5" customHeight="1">
      <c r="A19" s="15" t="s">
        <v>7</v>
      </c>
      <c r="B19" s="15">
        <v>2</v>
      </c>
      <c r="C19" s="43"/>
      <c r="D19" s="112" t="s">
        <v>23</v>
      </c>
      <c r="E19" s="113"/>
      <c r="F19" s="113"/>
      <c r="G19" s="113"/>
      <c r="H19" s="113"/>
      <c r="I19" s="113"/>
      <c r="J19" s="113"/>
      <c r="K19" s="113"/>
      <c r="L19" s="53"/>
      <c r="M19" s="47"/>
      <c r="N19"/>
      <c r="O19"/>
      <c r="P19"/>
    </row>
    <row r="20" spans="1:16" ht="73.5" customHeight="1">
      <c r="A20" s="13" t="s">
        <v>7</v>
      </c>
      <c r="B20" s="13" t="s">
        <v>12</v>
      </c>
      <c r="C20" s="12">
        <v>1</v>
      </c>
      <c r="D20" s="10" t="s">
        <v>24</v>
      </c>
      <c r="E20" s="14" t="s">
        <v>25</v>
      </c>
      <c r="F20" s="14">
        <v>100</v>
      </c>
      <c r="G20" s="38">
        <v>100</v>
      </c>
      <c r="H20" s="38" t="s">
        <v>159</v>
      </c>
      <c r="I20" s="58">
        <f>H20-G20</f>
        <v>0</v>
      </c>
      <c r="J20" s="58">
        <f>H20/G20*100%</f>
        <v>1</v>
      </c>
      <c r="K20" s="91">
        <f>H20/F20*100</f>
        <v>100</v>
      </c>
      <c r="L20" s="53" t="s">
        <v>104</v>
      </c>
      <c r="M20" s="47"/>
      <c r="N20"/>
      <c r="O20"/>
      <c r="P20"/>
    </row>
    <row r="21" spans="1:16" ht="39" customHeight="1">
      <c r="A21" s="13" t="s">
        <v>7</v>
      </c>
      <c r="B21" s="13" t="s">
        <v>12</v>
      </c>
      <c r="C21" s="12">
        <v>2</v>
      </c>
      <c r="D21" s="10" t="s">
        <v>26</v>
      </c>
      <c r="E21" s="14" t="s">
        <v>25</v>
      </c>
      <c r="F21" s="14">
        <v>100</v>
      </c>
      <c r="G21" s="38">
        <v>100</v>
      </c>
      <c r="H21" s="38" t="s">
        <v>159</v>
      </c>
      <c r="I21" s="58">
        <f t="shared" ref="I21:I28" si="2">H21-G21</f>
        <v>0</v>
      </c>
      <c r="J21" s="58">
        <f t="shared" ref="J21:J28" si="3">H21/G21*100%</f>
        <v>1</v>
      </c>
      <c r="K21" s="91">
        <f t="shared" ref="K21:K28" si="4">H21/F21*100</f>
        <v>100</v>
      </c>
      <c r="L21" s="53"/>
      <c r="M21" s="47"/>
      <c r="N21"/>
      <c r="O21"/>
      <c r="P21"/>
    </row>
    <row r="22" spans="1:16" ht="28.5" customHeight="1">
      <c r="A22" s="13" t="s">
        <v>7</v>
      </c>
      <c r="B22" s="13" t="s">
        <v>12</v>
      </c>
      <c r="C22" s="12">
        <v>3</v>
      </c>
      <c r="D22" s="10" t="s">
        <v>27</v>
      </c>
      <c r="E22" s="14" t="s">
        <v>28</v>
      </c>
      <c r="F22" s="14">
        <v>82</v>
      </c>
      <c r="G22" s="38">
        <v>250</v>
      </c>
      <c r="H22" s="38" t="s">
        <v>162</v>
      </c>
      <c r="I22" s="58">
        <f>H22-G22</f>
        <v>-168</v>
      </c>
      <c r="J22" s="58">
        <f t="shared" si="3"/>
        <v>0.32800000000000001</v>
      </c>
      <c r="K22" s="70">
        <f t="shared" si="4"/>
        <v>100</v>
      </c>
      <c r="L22" s="53"/>
      <c r="M22" s="47"/>
      <c r="N22"/>
      <c r="O22"/>
      <c r="P22"/>
    </row>
    <row r="23" spans="1:16" ht="24.75" customHeight="1">
      <c r="A23" s="13" t="s">
        <v>7</v>
      </c>
      <c r="B23" s="13" t="s">
        <v>12</v>
      </c>
      <c r="C23" s="12">
        <v>4</v>
      </c>
      <c r="D23" s="10" t="s">
        <v>29</v>
      </c>
      <c r="E23" s="14" t="s">
        <v>30</v>
      </c>
      <c r="F23" s="14">
        <v>200024.53</v>
      </c>
      <c r="G23" s="38">
        <v>632895</v>
      </c>
      <c r="H23" s="38" t="s">
        <v>163</v>
      </c>
      <c r="I23" s="58">
        <f t="shared" si="2"/>
        <v>-432870.47</v>
      </c>
      <c r="J23" s="58">
        <f t="shared" si="3"/>
        <v>0.31604694301582409</v>
      </c>
      <c r="K23" s="70">
        <f t="shared" si="4"/>
        <v>100</v>
      </c>
      <c r="L23" s="53"/>
      <c r="M23" s="47"/>
      <c r="N23"/>
      <c r="O23"/>
      <c r="P23"/>
    </row>
    <row r="24" spans="1:16" ht="26.25" customHeight="1">
      <c r="A24" s="13" t="s">
        <v>7</v>
      </c>
      <c r="B24" s="13" t="s">
        <v>12</v>
      </c>
      <c r="C24" s="12">
        <v>5</v>
      </c>
      <c r="D24" s="10" t="s">
        <v>31</v>
      </c>
      <c r="E24" s="14" t="s">
        <v>28</v>
      </c>
      <c r="F24" s="14">
        <v>0</v>
      </c>
      <c r="G24" s="38">
        <v>0</v>
      </c>
      <c r="H24" s="38" t="s">
        <v>79</v>
      </c>
      <c r="I24" s="58">
        <f t="shared" si="2"/>
        <v>0</v>
      </c>
      <c r="J24" s="58">
        <v>0</v>
      </c>
      <c r="K24" s="70">
        <v>0</v>
      </c>
      <c r="L24" s="53"/>
      <c r="M24" s="47"/>
      <c r="N24"/>
      <c r="O24"/>
      <c r="P24"/>
    </row>
    <row r="25" spans="1:16" s="4" customFormat="1" ht="37.5" customHeight="1">
      <c r="A25" s="13" t="s">
        <v>7</v>
      </c>
      <c r="B25" s="13" t="s">
        <v>12</v>
      </c>
      <c r="C25" s="12">
        <v>6</v>
      </c>
      <c r="D25" s="10" t="s">
        <v>32</v>
      </c>
      <c r="E25" s="14" t="s">
        <v>33</v>
      </c>
      <c r="F25" s="14">
        <v>0</v>
      </c>
      <c r="G25" s="38">
        <v>0</v>
      </c>
      <c r="H25" s="38" t="s">
        <v>79</v>
      </c>
      <c r="I25" s="58">
        <f t="shared" si="2"/>
        <v>0</v>
      </c>
      <c r="J25" s="58">
        <v>0</v>
      </c>
      <c r="K25" s="70">
        <v>0</v>
      </c>
      <c r="L25" s="83"/>
      <c r="M25" s="48"/>
    </row>
    <row r="26" spans="1:16" s="4" customFormat="1" ht="49.5" customHeight="1">
      <c r="A26" s="13" t="s">
        <v>7</v>
      </c>
      <c r="B26" s="13" t="s">
        <v>12</v>
      </c>
      <c r="C26" s="12">
        <v>7</v>
      </c>
      <c r="D26" s="10" t="s">
        <v>34</v>
      </c>
      <c r="E26" s="14" t="s">
        <v>25</v>
      </c>
      <c r="F26" s="14">
        <v>28</v>
      </c>
      <c r="G26" s="38">
        <v>40</v>
      </c>
      <c r="H26" s="38" t="s">
        <v>164</v>
      </c>
      <c r="I26" s="58">
        <f t="shared" si="2"/>
        <v>-12</v>
      </c>
      <c r="J26" s="58">
        <f t="shared" si="3"/>
        <v>0.7</v>
      </c>
      <c r="K26" s="70">
        <f t="shared" si="4"/>
        <v>100</v>
      </c>
      <c r="L26" s="83"/>
      <c r="M26" s="48"/>
    </row>
    <row r="27" spans="1:16" s="4" customFormat="1" ht="90.75" customHeight="1">
      <c r="A27" s="13" t="s">
        <v>7</v>
      </c>
      <c r="B27" s="13" t="s">
        <v>12</v>
      </c>
      <c r="C27" s="12">
        <v>8</v>
      </c>
      <c r="D27" s="10" t="s">
        <v>35</v>
      </c>
      <c r="E27" s="14" t="s">
        <v>25</v>
      </c>
      <c r="F27" s="14">
        <v>28</v>
      </c>
      <c r="G27" s="38">
        <v>40</v>
      </c>
      <c r="H27" s="38" t="s">
        <v>164</v>
      </c>
      <c r="I27" s="58">
        <f t="shared" si="2"/>
        <v>-12</v>
      </c>
      <c r="J27" s="58">
        <f t="shared" si="3"/>
        <v>0.7</v>
      </c>
      <c r="K27" s="70">
        <f t="shared" si="4"/>
        <v>100</v>
      </c>
      <c r="L27" s="83"/>
      <c r="M27" s="48"/>
    </row>
    <row r="28" spans="1:16" s="4" customFormat="1" ht="90.75" customHeight="1">
      <c r="A28" s="13" t="s">
        <v>7</v>
      </c>
      <c r="B28" s="13" t="s">
        <v>12</v>
      </c>
      <c r="C28" s="12">
        <v>9</v>
      </c>
      <c r="D28" s="10" t="s">
        <v>36</v>
      </c>
      <c r="E28" s="14" t="s">
        <v>25</v>
      </c>
      <c r="F28" s="14">
        <v>15</v>
      </c>
      <c r="G28" s="38">
        <v>30</v>
      </c>
      <c r="H28" s="38" t="s">
        <v>165</v>
      </c>
      <c r="I28" s="58">
        <f t="shared" si="2"/>
        <v>-15</v>
      </c>
      <c r="J28" s="58">
        <f t="shared" si="3"/>
        <v>0.5</v>
      </c>
      <c r="K28" s="70">
        <f t="shared" si="4"/>
        <v>100</v>
      </c>
      <c r="L28" s="83"/>
      <c r="M28" s="48"/>
    </row>
    <row r="29" spans="1:16" s="4" customFormat="1" ht="23.25" customHeight="1">
      <c r="A29" s="15" t="s">
        <v>7</v>
      </c>
      <c r="B29" s="15" t="s">
        <v>15</v>
      </c>
      <c r="C29" s="16"/>
      <c r="D29" s="103" t="s">
        <v>37</v>
      </c>
      <c r="E29" s="103"/>
      <c r="F29" s="103"/>
      <c r="G29" s="103"/>
      <c r="H29" s="103"/>
      <c r="I29" s="103"/>
      <c r="J29" s="103"/>
      <c r="K29" s="104"/>
      <c r="L29" s="83"/>
      <c r="M29" s="48"/>
    </row>
    <row r="30" spans="1:16" s="4" customFormat="1" ht="46.5" customHeight="1">
      <c r="A30" s="13" t="s">
        <v>7</v>
      </c>
      <c r="B30" s="13" t="s">
        <v>15</v>
      </c>
      <c r="C30" s="14">
        <v>1</v>
      </c>
      <c r="D30" s="33" t="s">
        <v>38</v>
      </c>
      <c r="E30" s="32" t="s">
        <v>25</v>
      </c>
      <c r="F30" s="32">
        <v>69</v>
      </c>
      <c r="G30" s="38">
        <v>70</v>
      </c>
      <c r="H30" s="77">
        <v>70.3</v>
      </c>
      <c r="I30" s="42">
        <f>H30-G30</f>
        <v>0.29999999999999716</v>
      </c>
      <c r="J30" s="66">
        <f>H30/G30*100%</f>
        <v>1.0042857142857142</v>
      </c>
      <c r="K30" s="71">
        <f>H30/F30*100</f>
        <v>101.8840579710145</v>
      </c>
      <c r="L30" s="76" t="s">
        <v>146</v>
      </c>
      <c r="M30" s="48"/>
    </row>
    <row r="31" spans="1:16" s="4" customFormat="1" ht="26.25" customHeight="1">
      <c r="A31" s="13" t="s">
        <v>7</v>
      </c>
      <c r="B31" s="13" t="s">
        <v>15</v>
      </c>
      <c r="C31" s="14">
        <v>2</v>
      </c>
      <c r="D31" s="33" t="s">
        <v>39</v>
      </c>
      <c r="E31" s="32" t="s">
        <v>25</v>
      </c>
      <c r="F31" s="32">
        <v>60</v>
      </c>
      <c r="G31" s="38">
        <v>30</v>
      </c>
      <c r="H31" s="77">
        <v>60</v>
      </c>
      <c r="I31" s="42">
        <f t="shared" ref="I31:I35" si="5">H31-G31</f>
        <v>30</v>
      </c>
      <c r="J31" s="66">
        <f t="shared" ref="J31:J35" si="6">H31/G31*100%</f>
        <v>2</v>
      </c>
      <c r="K31" s="71">
        <f t="shared" ref="K31:K35" si="7">H31/F31*100</f>
        <v>100</v>
      </c>
      <c r="L31" s="77" t="s">
        <v>104</v>
      </c>
      <c r="M31" s="48"/>
    </row>
    <row r="32" spans="1:16" s="4" customFormat="1" ht="64.5" customHeight="1">
      <c r="A32" s="13" t="s">
        <v>7</v>
      </c>
      <c r="B32" s="13" t="s">
        <v>15</v>
      </c>
      <c r="C32" s="14">
        <v>3</v>
      </c>
      <c r="D32" s="33" t="s">
        <v>40</v>
      </c>
      <c r="E32" s="32" t="s">
        <v>25</v>
      </c>
      <c r="F32" s="32">
        <v>94.8</v>
      </c>
      <c r="G32" s="38">
        <v>60</v>
      </c>
      <c r="H32" s="77">
        <v>94.8</v>
      </c>
      <c r="I32" s="42">
        <f t="shared" si="5"/>
        <v>34.799999999999997</v>
      </c>
      <c r="J32" s="66">
        <f t="shared" si="6"/>
        <v>1.5799999999999998</v>
      </c>
      <c r="K32" s="71">
        <f t="shared" si="7"/>
        <v>100</v>
      </c>
      <c r="L32" s="76" t="s">
        <v>147</v>
      </c>
      <c r="M32" s="48"/>
    </row>
    <row r="33" spans="1:13" s="4" customFormat="1" ht="54" customHeight="1">
      <c r="A33" s="13" t="s">
        <v>7</v>
      </c>
      <c r="B33" s="13" t="s">
        <v>15</v>
      </c>
      <c r="C33" s="14">
        <v>4</v>
      </c>
      <c r="D33" s="33" t="s">
        <v>41</v>
      </c>
      <c r="E33" s="32" t="s">
        <v>25</v>
      </c>
      <c r="F33" s="32">
        <v>0.6</v>
      </c>
      <c r="G33" s="38">
        <v>0.6</v>
      </c>
      <c r="H33" s="77">
        <v>0.6</v>
      </c>
      <c r="I33" s="42">
        <f t="shared" si="5"/>
        <v>0</v>
      </c>
      <c r="J33" s="66">
        <f t="shared" si="6"/>
        <v>1</v>
      </c>
      <c r="K33" s="71">
        <f t="shared" si="7"/>
        <v>100</v>
      </c>
      <c r="L33" s="83"/>
      <c r="M33" s="48"/>
    </row>
    <row r="34" spans="1:13" s="4" customFormat="1" ht="48" customHeight="1">
      <c r="A34" s="13" t="s">
        <v>7</v>
      </c>
      <c r="B34" s="13" t="s">
        <v>15</v>
      </c>
      <c r="C34" s="14">
        <v>5</v>
      </c>
      <c r="D34" s="33" t="s">
        <v>42</v>
      </c>
      <c r="E34" s="32" t="s">
        <v>25</v>
      </c>
      <c r="F34" s="32">
        <v>96.6</v>
      </c>
      <c r="G34" s="38">
        <v>58</v>
      </c>
      <c r="H34" s="77">
        <v>96.6</v>
      </c>
      <c r="I34" s="42">
        <f t="shared" si="5"/>
        <v>38.599999999999994</v>
      </c>
      <c r="J34" s="66">
        <f t="shared" si="6"/>
        <v>1.6655172413793102</v>
      </c>
      <c r="K34" s="71">
        <f t="shared" si="7"/>
        <v>100</v>
      </c>
      <c r="L34" s="76" t="s">
        <v>148</v>
      </c>
      <c r="M34" s="48"/>
    </row>
    <row r="35" spans="1:13" s="4" customFormat="1" ht="39.75" customHeight="1">
      <c r="A35" s="13" t="s">
        <v>7</v>
      </c>
      <c r="B35" s="13" t="s">
        <v>15</v>
      </c>
      <c r="C35" s="19">
        <v>6</v>
      </c>
      <c r="D35" s="20" t="s">
        <v>43</v>
      </c>
      <c r="E35" s="18" t="s">
        <v>25</v>
      </c>
      <c r="F35" s="18">
        <v>30</v>
      </c>
      <c r="G35" s="38">
        <v>30</v>
      </c>
      <c r="H35" s="18">
        <v>30</v>
      </c>
      <c r="I35" s="42">
        <f t="shared" si="5"/>
        <v>0</v>
      </c>
      <c r="J35" s="66">
        <f t="shared" si="6"/>
        <v>1</v>
      </c>
      <c r="K35" s="71">
        <f t="shared" si="7"/>
        <v>100</v>
      </c>
      <c r="L35" s="17" t="s">
        <v>149</v>
      </c>
      <c r="M35" s="48"/>
    </row>
    <row r="36" spans="1:13" s="4" customFormat="1" ht="19.5" customHeight="1">
      <c r="A36" s="15" t="s">
        <v>7</v>
      </c>
      <c r="B36" s="15" t="s">
        <v>18</v>
      </c>
      <c r="C36" s="19"/>
      <c r="D36" s="105" t="s">
        <v>44</v>
      </c>
      <c r="E36" s="105"/>
      <c r="F36" s="105"/>
      <c r="G36" s="105"/>
      <c r="H36" s="105"/>
      <c r="I36" s="105"/>
      <c r="J36" s="105"/>
      <c r="K36" s="106"/>
      <c r="L36" s="83"/>
      <c r="M36" s="48"/>
    </row>
    <row r="37" spans="1:13" s="4" customFormat="1" ht="45" customHeight="1">
      <c r="A37" s="13" t="s">
        <v>7</v>
      </c>
      <c r="B37" s="13">
        <v>4</v>
      </c>
      <c r="C37" s="19">
        <v>1</v>
      </c>
      <c r="D37" s="24" t="s">
        <v>45</v>
      </c>
      <c r="E37" s="23" t="s">
        <v>28</v>
      </c>
      <c r="F37" s="23">
        <v>1</v>
      </c>
      <c r="G37" s="38">
        <v>1</v>
      </c>
      <c r="H37" s="38" t="s">
        <v>8</v>
      </c>
      <c r="I37" s="42">
        <f>H37-G37</f>
        <v>0</v>
      </c>
      <c r="J37" s="55">
        <f>H37/G37*100%</f>
        <v>1</v>
      </c>
      <c r="K37" s="72">
        <f>H37/F37*100</f>
        <v>100</v>
      </c>
      <c r="L37" s="84" t="s">
        <v>104</v>
      </c>
      <c r="M37" s="48"/>
    </row>
    <row r="38" spans="1:13" s="4" customFormat="1" ht="42" customHeight="1">
      <c r="A38" s="13" t="s">
        <v>7</v>
      </c>
      <c r="B38" s="13">
        <v>4</v>
      </c>
      <c r="C38" s="19">
        <v>2</v>
      </c>
      <c r="D38" s="24" t="s">
        <v>46</v>
      </c>
      <c r="E38" s="23" t="s">
        <v>25</v>
      </c>
      <c r="F38" s="23">
        <v>10</v>
      </c>
      <c r="G38" s="38">
        <v>10</v>
      </c>
      <c r="H38" s="38" t="s">
        <v>161</v>
      </c>
      <c r="I38" s="42">
        <f t="shared" ref="I38:I50" si="8">H38-G38</f>
        <v>0</v>
      </c>
      <c r="J38" s="55">
        <f t="shared" ref="J38:J50" si="9">H38/G38*100%</f>
        <v>1</v>
      </c>
      <c r="K38" s="72">
        <f t="shared" ref="K38:K50" si="10">H38/F38*100</f>
        <v>100</v>
      </c>
      <c r="L38" s="84" t="s">
        <v>104</v>
      </c>
      <c r="M38" s="48"/>
    </row>
    <row r="39" spans="1:13" s="4" customFormat="1" ht="46.5" customHeight="1">
      <c r="A39" s="13" t="s">
        <v>7</v>
      </c>
      <c r="B39" s="13">
        <v>4</v>
      </c>
      <c r="C39" s="19">
        <v>3</v>
      </c>
      <c r="D39" s="24" t="s">
        <v>47</v>
      </c>
      <c r="E39" s="23" t="s">
        <v>25</v>
      </c>
      <c r="F39" s="23">
        <v>100</v>
      </c>
      <c r="G39" s="40">
        <v>100</v>
      </c>
      <c r="H39" s="40" t="s">
        <v>159</v>
      </c>
      <c r="I39" s="42">
        <f t="shared" si="8"/>
        <v>0</v>
      </c>
      <c r="J39" s="55">
        <f t="shared" si="9"/>
        <v>1</v>
      </c>
      <c r="K39" s="72">
        <f t="shared" si="10"/>
        <v>100</v>
      </c>
      <c r="L39" s="84" t="s">
        <v>104</v>
      </c>
      <c r="M39" s="48"/>
    </row>
    <row r="40" spans="1:13" s="4" customFormat="1" ht="56.25" customHeight="1">
      <c r="A40" s="13" t="s">
        <v>7</v>
      </c>
      <c r="B40" s="13">
        <v>4</v>
      </c>
      <c r="C40" s="19">
        <v>4</v>
      </c>
      <c r="D40" s="24" t="s">
        <v>48</v>
      </c>
      <c r="E40" s="23" t="s">
        <v>28</v>
      </c>
      <c r="F40" s="23">
        <v>0</v>
      </c>
      <c r="G40" s="40">
        <v>59</v>
      </c>
      <c r="H40" s="40" t="s">
        <v>79</v>
      </c>
      <c r="I40" s="42">
        <f t="shared" si="8"/>
        <v>-59</v>
      </c>
      <c r="J40" s="55">
        <f t="shared" si="9"/>
        <v>0</v>
      </c>
      <c r="K40" s="72">
        <v>0</v>
      </c>
      <c r="L40" s="79" t="s">
        <v>166</v>
      </c>
      <c r="M40" s="48"/>
    </row>
    <row r="41" spans="1:13" s="4" customFormat="1" ht="51" customHeight="1">
      <c r="A41" s="13" t="s">
        <v>7</v>
      </c>
      <c r="B41" s="13">
        <v>4</v>
      </c>
      <c r="C41" s="19" t="s">
        <v>20</v>
      </c>
      <c r="D41" s="24" t="s">
        <v>49</v>
      </c>
      <c r="E41" s="23" t="s">
        <v>28</v>
      </c>
      <c r="F41" s="23">
        <v>0</v>
      </c>
      <c r="G41" s="40">
        <v>42</v>
      </c>
      <c r="H41" s="40" t="s">
        <v>79</v>
      </c>
      <c r="I41" s="42">
        <f t="shared" si="8"/>
        <v>-42</v>
      </c>
      <c r="J41" s="55">
        <f t="shared" si="9"/>
        <v>0</v>
      </c>
      <c r="K41" s="72">
        <v>0</v>
      </c>
      <c r="L41" s="79" t="s">
        <v>166</v>
      </c>
      <c r="M41" s="48"/>
    </row>
    <row r="42" spans="1:13" s="4" customFormat="1" ht="70.5" customHeight="1">
      <c r="A42" s="13" t="s">
        <v>7</v>
      </c>
      <c r="B42" s="13">
        <v>4</v>
      </c>
      <c r="C42" s="19" t="s">
        <v>50</v>
      </c>
      <c r="D42" s="27" t="s">
        <v>51</v>
      </c>
      <c r="E42" s="23" t="s">
        <v>28</v>
      </c>
      <c r="F42" s="23">
        <v>0</v>
      </c>
      <c r="G42" s="40">
        <v>40</v>
      </c>
      <c r="H42" s="40" t="s">
        <v>79</v>
      </c>
      <c r="I42" s="42">
        <f t="shared" si="8"/>
        <v>-40</v>
      </c>
      <c r="J42" s="55">
        <f t="shared" si="9"/>
        <v>0</v>
      </c>
      <c r="K42" s="72">
        <v>0</v>
      </c>
      <c r="L42" s="79" t="s">
        <v>166</v>
      </c>
      <c r="M42" s="48"/>
    </row>
    <row r="43" spans="1:13" s="4" customFormat="1" ht="49.5" customHeight="1">
      <c r="A43" s="13" t="s">
        <v>7</v>
      </c>
      <c r="B43" s="13">
        <v>4</v>
      </c>
      <c r="C43" s="19" t="s">
        <v>52</v>
      </c>
      <c r="D43" s="24" t="s">
        <v>53</v>
      </c>
      <c r="E43" s="23" t="s">
        <v>28</v>
      </c>
      <c r="F43" s="23">
        <v>0</v>
      </c>
      <c r="G43" s="40">
        <v>5</v>
      </c>
      <c r="H43" s="40" t="s">
        <v>79</v>
      </c>
      <c r="I43" s="42">
        <f t="shared" si="8"/>
        <v>-5</v>
      </c>
      <c r="J43" s="55">
        <f t="shared" si="9"/>
        <v>0</v>
      </c>
      <c r="K43" s="72">
        <v>0</v>
      </c>
      <c r="L43" s="79" t="s">
        <v>166</v>
      </c>
      <c r="M43" s="48"/>
    </row>
    <row r="44" spans="1:13" s="4" customFormat="1" ht="45.75" customHeight="1">
      <c r="A44" s="13" t="s">
        <v>7</v>
      </c>
      <c r="B44" s="13">
        <v>4</v>
      </c>
      <c r="C44" s="19">
        <v>8</v>
      </c>
      <c r="D44" s="24" t="s">
        <v>54</v>
      </c>
      <c r="E44" s="23" t="s">
        <v>28</v>
      </c>
      <c r="F44" s="23">
        <v>0</v>
      </c>
      <c r="G44" s="40">
        <v>15</v>
      </c>
      <c r="H44" s="40" t="s">
        <v>79</v>
      </c>
      <c r="I44" s="42">
        <f t="shared" si="8"/>
        <v>-15</v>
      </c>
      <c r="J44" s="55">
        <f t="shared" si="9"/>
        <v>0</v>
      </c>
      <c r="K44" s="72">
        <v>0</v>
      </c>
      <c r="L44" s="79" t="s">
        <v>166</v>
      </c>
      <c r="M44" s="48"/>
    </row>
    <row r="45" spans="1:13" s="4" customFormat="1" ht="47.25" customHeight="1">
      <c r="A45" s="13" t="s">
        <v>7</v>
      </c>
      <c r="B45" s="13">
        <v>4</v>
      </c>
      <c r="C45" s="19">
        <v>9</v>
      </c>
      <c r="D45" s="24" t="s">
        <v>55</v>
      </c>
      <c r="E45" s="23" t="s">
        <v>28</v>
      </c>
      <c r="F45" s="23">
        <v>0</v>
      </c>
      <c r="G45" s="40">
        <v>5</v>
      </c>
      <c r="H45" s="40" t="s">
        <v>79</v>
      </c>
      <c r="I45" s="42">
        <f t="shared" si="8"/>
        <v>-5</v>
      </c>
      <c r="J45" s="55">
        <f t="shared" si="9"/>
        <v>0</v>
      </c>
      <c r="K45" s="72">
        <v>0</v>
      </c>
      <c r="L45" s="79" t="s">
        <v>166</v>
      </c>
      <c r="M45" s="48"/>
    </row>
    <row r="46" spans="1:13" s="4" customFormat="1" ht="60.75" customHeight="1">
      <c r="A46" s="13" t="s">
        <v>7</v>
      </c>
      <c r="B46" s="13">
        <v>4</v>
      </c>
      <c r="C46" s="19">
        <v>10</v>
      </c>
      <c r="D46" s="26" t="s">
        <v>56</v>
      </c>
      <c r="E46" s="23" t="s">
        <v>28</v>
      </c>
      <c r="F46" s="23">
        <v>0</v>
      </c>
      <c r="G46" s="40">
        <v>27</v>
      </c>
      <c r="H46" s="40" t="s">
        <v>79</v>
      </c>
      <c r="I46" s="42">
        <f t="shared" si="8"/>
        <v>-27</v>
      </c>
      <c r="J46" s="55">
        <f t="shared" si="9"/>
        <v>0</v>
      </c>
      <c r="K46" s="72">
        <v>0</v>
      </c>
      <c r="L46" s="79" t="s">
        <v>166</v>
      </c>
      <c r="M46" s="48"/>
    </row>
    <row r="47" spans="1:13" s="4" customFormat="1" ht="56.25" customHeight="1">
      <c r="A47" s="13" t="s">
        <v>7</v>
      </c>
      <c r="B47" s="13">
        <v>4</v>
      </c>
      <c r="C47" s="19">
        <v>11</v>
      </c>
      <c r="D47" s="26" t="s">
        <v>57</v>
      </c>
      <c r="E47" s="23" t="s">
        <v>25</v>
      </c>
      <c r="F47" s="23">
        <v>100</v>
      </c>
      <c r="G47" s="40">
        <v>100</v>
      </c>
      <c r="H47" s="40" t="s">
        <v>159</v>
      </c>
      <c r="I47" s="42">
        <f t="shared" si="8"/>
        <v>0</v>
      </c>
      <c r="J47" s="55">
        <f t="shared" si="9"/>
        <v>1</v>
      </c>
      <c r="K47" s="72">
        <f t="shared" si="10"/>
        <v>100</v>
      </c>
      <c r="L47" s="84" t="s">
        <v>104</v>
      </c>
      <c r="M47" s="48"/>
    </row>
    <row r="48" spans="1:13" s="4" customFormat="1" ht="54.75" customHeight="1">
      <c r="A48" s="13" t="s">
        <v>7</v>
      </c>
      <c r="B48" s="13">
        <v>4</v>
      </c>
      <c r="C48" s="19">
        <v>12</v>
      </c>
      <c r="D48" s="26" t="s">
        <v>58</v>
      </c>
      <c r="E48" s="23" t="s">
        <v>25</v>
      </c>
      <c r="F48" s="23">
        <v>100</v>
      </c>
      <c r="G48" s="40">
        <v>100</v>
      </c>
      <c r="H48" s="40" t="s">
        <v>159</v>
      </c>
      <c r="I48" s="42">
        <f t="shared" si="8"/>
        <v>0</v>
      </c>
      <c r="J48" s="55">
        <f t="shared" si="9"/>
        <v>1</v>
      </c>
      <c r="K48" s="72">
        <f t="shared" si="10"/>
        <v>100</v>
      </c>
      <c r="L48" s="84" t="s">
        <v>104</v>
      </c>
      <c r="M48" s="48"/>
    </row>
    <row r="49" spans="1:13" s="4" customFormat="1" ht="51" customHeight="1">
      <c r="A49" s="13" t="s">
        <v>7</v>
      </c>
      <c r="B49" s="13" t="s">
        <v>18</v>
      </c>
      <c r="C49" s="19" t="s">
        <v>59</v>
      </c>
      <c r="D49" s="28" t="s">
        <v>60</v>
      </c>
      <c r="E49" s="29" t="s">
        <v>61</v>
      </c>
      <c r="F49" s="29">
        <v>20</v>
      </c>
      <c r="G49" s="38">
        <v>20</v>
      </c>
      <c r="H49" s="38" t="s">
        <v>160</v>
      </c>
      <c r="I49" s="42">
        <f t="shared" si="8"/>
        <v>0</v>
      </c>
      <c r="J49" s="55">
        <f t="shared" si="9"/>
        <v>1</v>
      </c>
      <c r="K49" s="72">
        <f t="shared" si="10"/>
        <v>100</v>
      </c>
      <c r="L49" s="84" t="s">
        <v>104</v>
      </c>
      <c r="M49" s="48"/>
    </row>
    <row r="50" spans="1:13" s="4" customFormat="1" ht="36.75" customHeight="1">
      <c r="A50" s="13" t="s">
        <v>7</v>
      </c>
      <c r="B50" s="13" t="s">
        <v>18</v>
      </c>
      <c r="C50" s="19" t="s">
        <v>62</v>
      </c>
      <c r="D50" s="21" t="s">
        <v>63</v>
      </c>
      <c r="E50" s="22" t="s">
        <v>64</v>
      </c>
      <c r="F50" s="22">
        <v>725.92600000000004</v>
      </c>
      <c r="G50" s="38">
        <v>2877.6</v>
      </c>
      <c r="H50" s="38">
        <v>725.92600000000004</v>
      </c>
      <c r="I50" s="42">
        <f t="shared" si="8"/>
        <v>-2151.674</v>
      </c>
      <c r="J50" s="55">
        <f t="shared" si="9"/>
        <v>0.25226786210731167</v>
      </c>
      <c r="K50" s="55">
        <f t="shared" si="10"/>
        <v>100</v>
      </c>
      <c r="L50" s="22" t="s">
        <v>150</v>
      </c>
      <c r="M50" s="48"/>
    </row>
    <row r="51" spans="1:13" s="4" customFormat="1" ht="30.75" customHeight="1">
      <c r="A51" s="15" t="s">
        <v>7</v>
      </c>
      <c r="B51" s="15" t="s">
        <v>20</v>
      </c>
      <c r="C51" s="19"/>
      <c r="D51" s="107" t="s">
        <v>65</v>
      </c>
      <c r="E51" s="108"/>
      <c r="F51" s="108"/>
      <c r="G51" s="108"/>
      <c r="H51" s="108"/>
      <c r="I51" s="108"/>
      <c r="J51" s="108"/>
      <c r="K51" s="108"/>
      <c r="L51" s="83"/>
      <c r="M51" s="48"/>
    </row>
    <row r="52" spans="1:13" s="4" customFormat="1" ht="75.75" customHeight="1">
      <c r="A52" s="13" t="s">
        <v>7</v>
      </c>
      <c r="B52" s="13" t="s">
        <v>20</v>
      </c>
      <c r="C52" s="19">
        <v>1</v>
      </c>
      <c r="D52" s="28" t="s">
        <v>66</v>
      </c>
      <c r="E52" s="29" t="s">
        <v>67</v>
      </c>
      <c r="F52" s="29">
        <v>0</v>
      </c>
      <c r="G52" s="40">
        <v>27.6</v>
      </c>
      <c r="H52" s="40" t="s">
        <v>79</v>
      </c>
      <c r="I52" s="42">
        <f>H52-G52</f>
        <v>-27.6</v>
      </c>
      <c r="J52" s="42">
        <f>H52/G52*100%</f>
        <v>0</v>
      </c>
      <c r="K52" s="74">
        <v>0</v>
      </c>
      <c r="L52" s="79" t="s">
        <v>152</v>
      </c>
      <c r="M52" s="48"/>
    </row>
    <row r="53" spans="1:13" s="4" customFormat="1" ht="73.5" customHeight="1">
      <c r="A53" s="13" t="s">
        <v>7</v>
      </c>
      <c r="B53" s="13" t="s">
        <v>20</v>
      </c>
      <c r="C53" s="19">
        <v>2</v>
      </c>
      <c r="D53" s="28" t="s">
        <v>68</v>
      </c>
      <c r="E53" s="29" t="s">
        <v>67</v>
      </c>
      <c r="F53" s="29">
        <v>0</v>
      </c>
      <c r="G53" s="40">
        <v>0</v>
      </c>
      <c r="H53" s="40" t="s">
        <v>79</v>
      </c>
      <c r="I53" s="42">
        <f t="shared" ref="I53:I61" si="11">H53-G53</f>
        <v>0</v>
      </c>
      <c r="J53" s="42">
        <v>0</v>
      </c>
      <c r="K53" s="74">
        <v>0</v>
      </c>
      <c r="L53" s="83"/>
      <c r="M53" s="48"/>
    </row>
    <row r="54" spans="1:13" s="4" customFormat="1" ht="63.75" customHeight="1">
      <c r="A54" s="13" t="s">
        <v>7</v>
      </c>
      <c r="B54" s="13" t="s">
        <v>20</v>
      </c>
      <c r="C54" s="19">
        <v>3</v>
      </c>
      <c r="D54" s="28" t="s">
        <v>69</v>
      </c>
      <c r="E54" s="29" t="s">
        <v>67</v>
      </c>
      <c r="F54" s="29">
        <v>78</v>
      </c>
      <c r="G54" s="40">
        <v>85</v>
      </c>
      <c r="H54" s="40" t="s">
        <v>153</v>
      </c>
      <c r="I54" s="42">
        <f t="shared" si="11"/>
        <v>-7</v>
      </c>
      <c r="J54" s="42">
        <f t="shared" ref="J54:J60" si="12">H54/G54*100%</f>
        <v>0.91764705882352937</v>
      </c>
      <c r="K54" s="74">
        <f t="shared" ref="K54:K61" si="13">H54/F54*100</f>
        <v>100</v>
      </c>
      <c r="L54" s="79" t="s">
        <v>167</v>
      </c>
      <c r="M54" s="48"/>
    </row>
    <row r="55" spans="1:13" s="4" customFormat="1" ht="59.25" customHeight="1">
      <c r="A55" s="13" t="s">
        <v>7</v>
      </c>
      <c r="B55" s="13" t="s">
        <v>20</v>
      </c>
      <c r="C55" s="19">
        <v>4</v>
      </c>
      <c r="D55" s="28" t="s">
        <v>70</v>
      </c>
      <c r="E55" s="29" t="s">
        <v>67</v>
      </c>
      <c r="F55" s="29">
        <v>34</v>
      </c>
      <c r="G55" s="40">
        <v>36.6</v>
      </c>
      <c r="H55" s="40" t="s">
        <v>154</v>
      </c>
      <c r="I55" s="42">
        <f t="shared" si="11"/>
        <v>-14.700000000000003</v>
      </c>
      <c r="J55" s="42">
        <f t="shared" si="12"/>
        <v>0.59836065573770481</v>
      </c>
      <c r="K55" s="74">
        <f t="shared" si="13"/>
        <v>64.411764705882348</v>
      </c>
      <c r="L55" s="83"/>
      <c r="M55" s="48"/>
    </row>
    <row r="56" spans="1:13" s="4" customFormat="1" ht="39.75" customHeight="1">
      <c r="A56" s="13" t="s">
        <v>7</v>
      </c>
      <c r="B56" s="13" t="s">
        <v>20</v>
      </c>
      <c r="C56" s="19">
        <v>5</v>
      </c>
      <c r="D56" s="28" t="s">
        <v>71</v>
      </c>
      <c r="E56" s="29" t="s">
        <v>72</v>
      </c>
      <c r="F56" s="29">
        <v>0</v>
      </c>
      <c r="G56" s="40">
        <v>1</v>
      </c>
      <c r="H56" s="40" t="s">
        <v>79</v>
      </c>
      <c r="I56" s="42">
        <f t="shared" si="11"/>
        <v>-1</v>
      </c>
      <c r="J56" s="42">
        <f t="shared" si="12"/>
        <v>0</v>
      </c>
      <c r="K56" s="74">
        <v>0</v>
      </c>
      <c r="L56" s="79" t="s">
        <v>168</v>
      </c>
      <c r="M56" s="48"/>
    </row>
    <row r="57" spans="1:13" s="4" customFormat="1" ht="30.75" customHeight="1">
      <c r="A57" s="13" t="s">
        <v>7</v>
      </c>
      <c r="B57" s="13" t="s">
        <v>20</v>
      </c>
      <c r="C57" s="19">
        <v>6</v>
      </c>
      <c r="D57" s="28" t="s">
        <v>73</v>
      </c>
      <c r="E57" s="29" t="s">
        <v>72</v>
      </c>
      <c r="F57" s="29">
        <v>5.1260000000000003</v>
      </c>
      <c r="G57" s="40">
        <v>2.5</v>
      </c>
      <c r="H57" s="40" t="s">
        <v>155</v>
      </c>
      <c r="I57" s="42">
        <f t="shared" si="11"/>
        <v>2.7850000000000001</v>
      </c>
      <c r="J57" s="42">
        <f t="shared" si="12"/>
        <v>2.1139999999999999</v>
      </c>
      <c r="K57" s="74">
        <f t="shared" si="13"/>
        <v>103.10183378852906</v>
      </c>
      <c r="L57" s="83"/>
      <c r="M57" s="48"/>
    </row>
    <row r="58" spans="1:13" s="4" customFormat="1" ht="24" customHeight="1">
      <c r="A58" s="13" t="s">
        <v>7</v>
      </c>
      <c r="B58" s="13" t="s">
        <v>20</v>
      </c>
      <c r="C58" s="19">
        <v>7</v>
      </c>
      <c r="D58" s="28" t="s">
        <v>74</v>
      </c>
      <c r="E58" s="29" t="s">
        <v>33</v>
      </c>
      <c r="F58" s="29">
        <v>2</v>
      </c>
      <c r="G58" s="40">
        <v>3</v>
      </c>
      <c r="H58" s="40" t="s">
        <v>15</v>
      </c>
      <c r="I58" s="42">
        <f t="shared" si="11"/>
        <v>0</v>
      </c>
      <c r="J58" s="42">
        <f t="shared" si="12"/>
        <v>1</v>
      </c>
      <c r="K58" s="87">
        <f>H58/F58*100</f>
        <v>150</v>
      </c>
      <c r="L58" s="86" t="s">
        <v>169</v>
      </c>
      <c r="M58" s="48"/>
    </row>
    <row r="59" spans="1:13" s="4" customFormat="1" ht="49.5" customHeight="1">
      <c r="A59" s="13" t="s">
        <v>7</v>
      </c>
      <c r="B59" s="13" t="s">
        <v>20</v>
      </c>
      <c r="C59" s="19">
        <v>8</v>
      </c>
      <c r="D59" s="28" t="s">
        <v>75</v>
      </c>
      <c r="E59" s="29" t="s">
        <v>67</v>
      </c>
      <c r="F59" s="29">
        <v>2E-3</v>
      </c>
      <c r="G59" s="40">
        <v>3.1</v>
      </c>
      <c r="H59" s="40" t="s">
        <v>156</v>
      </c>
      <c r="I59" s="42">
        <f t="shared" si="11"/>
        <v>0</v>
      </c>
      <c r="J59" s="42">
        <f t="shared" si="12"/>
        <v>1</v>
      </c>
      <c r="K59" s="87">
        <f>H59/F59*100</f>
        <v>155000</v>
      </c>
      <c r="L59" s="86" t="s">
        <v>170</v>
      </c>
      <c r="M59" s="48"/>
    </row>
    <row r="60" spans="1:13" s="4" customFormat="1" ht="43.5" customHeight="1">
      <c r="A60" s="13" t="s">
        <v>7</v>
      </c>
      <c r="B60" s="13" t="s">
        <v>20</v>
      </c>
      <c r="C60" s="19">
        <v>9</v>
      </c>
      <c r="D60" s="28" t="s">
        <v>76</v>
      </c>
      <c r="E60" s="29" t="s">
        <v>77</v>
      </c>
      <c r="F60" s="29">
        <v>18</v>
      </c>
      <c r="G60" s="40">
        <v>18</v>
      </c>
      <c r="H60" s="40" t="s">
        <v>157</v>
      </c>
      <c r="I60" s="42">
        <f t="shared" si="11"/>
        <v>0</v>
      </c>
      <c r="J60" s="42">
        <f t="shared" si="12"/>
        <v>1</v>
      </c>
      <c r="K60" s="74">
        <f t="shared" si="13"/>
        <v>100</v>
      </c>
      <c r="L60" s="83"/>
      <c r="M60" s="48"/>
    </row>
    <row r="61" spans="1:13" s="4" customFormat="1" ht="73.5" customHeight="1">
      <c r="A61" s="13" t="s">
        <v>7</v>
      </c>
      <c r="B61" s="13" t="s">
        <v>20</v>
      </c>
      <c r="C61" s="19">
        <v>10</v>
      </c>
      <c r="D61" s="28" t="s">
        <v>78</v>
      </c>
      <c r="E61" s="29" t="s">
        <v>67</v>
      </c>
      <c r="F61" s="29">
        <v>99</v>
      </c>
      <c r="G61" s="40" t="s">
        <v>79</v>
      </c>
      <c r="H61" s="40" t="s">
        <v>158</v>
      </c>
      <c r="I61" s="42">
        <f t="shared" si="11"/>
        <v>101</v>
      </c>
      <c r="J61" s="42">
        <f>IFERROR(H61/G61*100%,0)</f>
        <v>0</v>
      </c>
      <c r="K61" s="74">
        <f t="shared" si="13"/>
        <v>102.02020202020201</v>
      </c>
      <c r="L61" s="83"/>
      <c r="M61" s="48"/>
    </row>
    <row r="62" spans="1:13" s="41" customFormat="1" ht="22.5" customHeight="1">
      <c r="A62" s="15"/>
      <c r="B62" s="15"/>
      <c r="C62" s="16"/>
      <c r="D62" s="105" t="s">
        <v>80</v>
      </c>
      <c r="E62" s="105"/>
      <c r="F62" s="105"/>
      <c r="G62" s="105"/>
      <c r="H62" s="105"/>
      <c r="I62" s="105"/>
      <c r="J62" s="105"/>
      <c r="K62" s="106"/>
      <c r="L62" s="85"/>
      <c r="M62" s="49"/>
    </row>
    <row r="63" spans="1:13" s="41" customFormat="1" ht="22.5" customHeight="1">
      <c r="A63" s="15" t="s">
        <v>7</v>
      </c>
      <c r="B63" s="15" t="s">
        <v>50</v>
      </c>
      <c r="C63" s="16"/>
      <c r="D63" s="106" t="s">
        <v>81</v>
      </c>
      <c r="E63" s="109"/>
      <c r="F63" s="109"/>
      <c r="G63" s="109"/>
      <c r="H63" s="109"/>
      <c r="I63" s="109"/>
      <c r="J63" s="109"/>
      <c r="K63" s="109"/>
      <c r="L63" s="85"/>
      <c r="M63" s="49"/>
    </row>
    <row r="64" spans="1:13" s="4" customFormat="1" ht="58.5" customHeight="1">
      <c r="A64" s="13" t="s">
        <v>7</v>
      </c>
      <c r="B64" s="13" t="s">
        <v>50</v>
      </c>
      <c r="C64" s="14">
        <v>1</v>
      </c>
      <c r="D64" s="12" t="s">
        <v>82</v>
      </c>
      <c r="E64" s="17" t="s">
        <v>25</v>
      </c>
      <c r="F64" s="17">
        <v>99.926594719999997</v>
      </c>
      <c r="G64" s="38">
        <v>99.98</v>
      </c>
      <c r="H64" s="17">
        <v>99.926594719999997</v>
      </c>
      <c r="I64" s="58">
        <f>H64-G64</f>
        <v>-5.3405280000006883E-2</v>
      </c>
      <c r="J64" s="58">
        <f>H64/G64*100%</f>
        <v>0.99946584036807351</v>
      </c>
      <c r="K64" s="70">
        <f>H64/F64*100</f>
        <v>100</v>
      </c>
      <c r="L64" s="83"/>
      <c r="M64" s="48"/>
    </row>
    <row r="65" spans="1:13" s="4" customFormat="1" ht="55.5" customHeight="1">
      <c r="A65" s="13" t="s">
        <v>7</v>
      </c>
      <c r="B65" s="13" t="s">
        <v>50</v>
      </c>
      <c r="C65" s="14">
        <v>2</v>
      </c>
      <c r="D65" s="12" t="s">
        <v>83</v>
      </c>
      <c r="E65" s="17" t="s">
        <v>25</v>
      </c>
      <c r="F65" s="17">
        <v>66.255320150000003</v>
      </c>
      <c r="G65" s="38">
        <v>70</v>
      </c>
      <c r="H65" s="17">
        <v>60.856999999999999</v>
      </c>
      <c r="I65" s="58">
        <f t="shared" ref="I65:I69" si="14">H65-G65</f>
        <v>-9.1430000000000007</v>
      </c>
      <c r="J65" s="58">
        <f t="shared" ref="J65:J69" si="15">H65/G65*100%</f>
        <v>0.86938571428571432</v>
      </c>
      <c r="K65" s="70">
        <f t="shared" ref="K65:K69" si="16">H65/F65*100</f>
        <v>91.852246524840012</v>
      </c>
      <c r="L65" s="83"/>
      <c r="M65" s="48"/>
    </row>
    <row r="66" spans="1:13" s="4" customFormat="1" ht="60.75" customHeight="1">
      <c r="A66" s="13" t="s">
        <v>7</v>
      </c>
      <c r="B66" s="13" t="s">
        <v>50</v>
      </c>
      <c r="C66" s="14">
        <v>3</v>
      </c>
      <c r="D66" s="12" t="s">
        <v>84</v>
      </c>
      <c r="E66" s="17" t="s">
        <v>25</v>
      </c>
      <c r="F66" s="17">
        <v>92</v>
      </c>
      <c r="G66" s="38">
        <v>90</v>
      </c>
      <c r="H66" s="17">
        <v>92</v>
      </c>
      <c r="I66" s="58">
        <f t="shared" si="14"/>
        <v>2</v>
      </c>
      <c r="J66" s="58">
        <f t="shared" si="15"/>
        <v>1.0222222222222221</v>
      </c>
      <c r="K66" s="70">
        <f t="shared" si="16"/>
        <v>100</v>
      </c>
      <c r="L66" s="83"/>
      <c r="M66" s="48"/>
    </row>
    <row r="67" spans="1:13" s="4" customFormat="1" ht="57" customHeight="1">
      <c r="A67" s="13" t="s">
        <v>7</v>
      </c>
      <c r="B67" s="13" t="s">
        <v>50</v>
      </c>
      <c r="C67" s="14">
        <v>4</v>
      </c>
      <c r="D67" s="12" t="s">
        <v>85</v>
      </c>
      <c r="E67" s="17" t="s">
        <v>25</v>
      </c>
      <c r="F67" s="17">
        <v>92.167217210000004</v>
      </c>
      <c r="G67" s="38">
        <v>95</v>
      </c>
      <c r="H67" s="17">
        <v>85.96</v>
      </c>
      <c r="I67" s="58">
        <f t="shared" si="14"/>
        <v>-9.0400000000000063</v>
      </c>
      <c r="J67" s="58">
        <f t="shared" si="15"/>
        <v>0.90484210526315778</v>
      </c>
      <c r="K67" s="70">
        <f t="shared" si="16"/>
        <v>93.265265679165438</v>
      </c>
      <c r="L67" s="83"/>
      <c r="M67" s="48"/>
    </row>
    <row r="68" spans="1:13" s="4" customFormat="1" ht="66" customHeight="1">
      <c r="A68" s="13" t="s">
        <v>7</v>
      </c>
      <c r="B68" s="13" t="s">
        <v>50</v>
      </c>
      <c r="C68" s="14">
        <v>5</v>
      </c>
      <c r="D68" s="12" t="s">
        <v>86</v>
      </c>
      <c r="E68" s="17" t="s">
        <v>25</v>
      </c>
      <c r="F68" s="17">
        <v>99.932945320000002</v>
      </c>
      <c r="G68" s="38">
        <v>99.93</v>
      </c>
      <c r="H68" s="17">
        <v>59</v>
      </c>
      <c r="I68" s="58">
        <f t="shared" si="14"/>
        <v>-40.930000000000007</v>
      </c>
      <c r="J68" s="58">
        <f t="shared" si="15"/>
        <v>0.59041328930251169</v>
      </c>
      <c r="K68" s="70">
        <f t="shared" si="16"/>
        <v>59.039588807348089</v>
      </c>
      <c r="L68" s="83"/>
      <c r="M68" s="48"/>
    </row>
    <row r="69" spans="1:13" s="4" customFormat="1" ht="76.5" customHeight="1">
      <c r="A69" s="13" t="s">
        <v>7</v>
      </c>
      <c r="B69" s="13" t="s">
        <v>50</v>
      </c>
      <c r="C69" s="14">
        <v>6</v>
      </c>
      <c r="D69" s="12" t="s">
        <v>87</v>
      </c>
      <c r="E69" s="45" t="s">
        <v>25</v>
      </c>
      <c r="F69" s="46">
        <v>0.4</v>
      </c>
      <c r="G69" s="38">
        <v>0.4</v>
      </c>
      <c r="H69" s="90">
        <v>0.4</v>
      </c>
      <c r="I69" s="58">
        <f t="shared" si="14"/>
        <v>0</v>
      </c>
      <c r="J69" s="58">
        <f t="shared" si="15"/>
        <v>1</v>
      </c>
      <c r="K69" s="70">
        <f t="shared" si="16"/>
        <v>100</v>
      </c>
      <c r="L69" s="83"/>
      <c r="M69" s="48"/>
    </row>
    <row r="70" spans="1:13" s="4" customFormat="1" ht="36" customHeight="1">
      <c r="A70" s="13"/>
      <c r="B70" s="13"/>
      <c r="C70" s="14"/>
      <c r="D70" s="95" t="s">
        <v>88</v>
      </c>
      <c r="E70" s="95"/>
      <c r="F70" s="95"/>
      <c r="G70" s="95"/>
      <c r="H70" s="95"/>
      <c r="I70" s="95"/>
      <c r="J70" s="95"/>
      <c r="K70" s="96"/>
      <c r="L70" s="83"/>
      <c r="M70" s="48"/>
    </row>
    <row r="71" spans="1:13" s="4" customFormat="1" ht="42" customHeight="1">
      <c r="A71" s="13" t="s">
        <v>7</v>
      </c>
      <c r="B71" s="13" t="s">
        <v>50</v>
      </c>
      <c r="C71" s="14">
        <v>7</v>
      </c>
      <c r="D71" s="12" t="s">
        <v>89</v>
      </c>
      <c r="E71" s="17" t="s">
        <v>90</v>
      </c>
      <c r="F71" s="17">
        <v>35.020000000000003</v>
      </c>
      <c r="G71" s="38" t="s">
        <v>91</v>
      </c>
      <c r="H71" s="38">
        <v>35.020000000000003</v>
      </c>
      <c r="I71" s="58">
        <f>H71-G71</f>
        <v>0</v>
      </c>
      <c r="J71" s="58">
        <f>H71/G71*100%</f>
        <v>1</v>
      </c>
      <c r="K71" s="70">
        <f>H71/F71*100</f>
        <v>100</v>
      </c>
      <c r="L71" s="83"/>
      <c r="M71" s="48"/>
    </row>
    <row r="72" spans="1:13" s="4" customFormat="1" ht="45" customHeight="1">
      <c r="A72" s="13" t="s">
        <v>7</v>
      </c>
      <c r="B72" s="13" t="s">
        <v>50</v>
      </c>
      <c r="C72" s="14">
        <v>8</v>
      </c>
      <c r="D72" s="12" t="s">
        <v>92</v>
      </c>
      <c r="E72" s="17" t="s">
        <v>93</v>
      </c>
      <c r="F72" s="17">
        <v>53.97</v>
      </c>
      <c r="G72" s="38" t="s">
        <v>94</v>
      </c>
      <c r="H72" s="38">
        <v>53.97</v>
      </c>
      <c r="I72" s="58">
        <f t="shared" ref="I72:I78" si="17">H72-G72</f>
        <v>26.75</v>
      </c>
      <c r="J72" s="58">
        <f t="shared" ref="J72:J78" si="18">H72/G72*100%</f>
        <v>1.9827332843497429</v>
      </c>
      <c r="K72" s="70">
        <f t="shared" ref="K72:K78" si="19">H72/F72*100</f>
        <v>100</v>
      </c>
      <c r="L72" s="83"/>
      <c r="M72" s="48"/>
    </row>
    <row r="73" spans="1:13" s="4" customFormat="1" ht="42.75" customHeight="1">
      <c r="A73" s="13" t="s">
        <v>7</v>
      </c>
      <c r="B73" s="13" t="s">
        <v>50</v>
      </c>
      <c r="C73" s="14">
        <v>9</v>
      </c>
      <c r="D73" s="12" t="s">
        <v>95</v>
      </c>
      <c r="E73" s="17" t="s">
        <v>96</v>
      </c>
      <c r="F73" s="17">
        <v>0.19400000000000001</v>
      </c>
      <c r="G73" s="39" t="s">
        <v>97</v>
      </c>
      <c r="H73" s="39">
        <v>0.1</v>
      </c>
      <c r="I73" s="58">
        <f t="shared" si="17"/>
        <v>-9.4E-2</v>
      </c>
      <c r="J73" s="58">
        <f t="shared" si="18"/>
        <v>0.51546391752577325</v>
      </c>
      <c r="K73" s="70">
        <f t="shared" si="19"/>
        <v>51.546391752577328</v>
      </c>
      <c r="L73" s="83"/>
      <c r="M73" s="48"/>
    </row>
    <row r="74" spans="1:13" s="4" customFormat="1" ht="34.5" customHeight="1">
      <c r="A74" s="13" t="s">
        <v>7</v>
      </c>
      <c r="B74" s="13" t="s">
        <v>50</v>
      </c>
      <c r="C74" s="14">
        <v>10</v>
      </c>
      <c r="D74" s="12" t="s">
        <v>98</v>
      </c>
      <c r="E74" s="17" t="s">
        <v>99</v>
      </c>
      <c r="F74" s="17">
        <v>6.91</v>
      </c>
      <c r="G74" s="38" t="s">
        <v>100</v>
      </c>
      <c r="H74" s="38">
        <v>0.57999999999999996</v>
      </c>
      <c r="I74" s="58">
        <f t="shared" si="17"/>
        <v>-6.33</v>
      </c>
      <c r="J74" s="58">
        <f t="shared" si="18"/>
        <v>8.3936324167872639E-2</v>
      </c>
      <c r="K74" s="70">
        <f t="shared" si="19"/>
        <v>8.3936324167872645</v>
      </c>
      <c r="L74" s="83"/>
      <c r="M74" s="48"/>
    </row>
    <row r="75" spans="1:13" s="4" customFormat="1" ht="39.75" customHeight="1">
      <c r="A75" s="13" t="s">
        <v>7</v>
      </c>
      <c r="B75" s="13" t="s">
        <v>50</v>
      </c>
      <c r="C75" s="14">
        <v>11</v>
      </c>
      <c r="D75" s="12" t="s">
        <v>101</v>
      </c>
      <c r="E75" s="17" t="s">
        <v>99</v>
      </c>
      <c r="F75" s="17">
        <v>5.33</v>
      </c>
      <c r="G75" s="38" t="s">
        <v>102</v>
      </c>
      <c r="H75" s="38">
        <v>0.32</v>
      </c>
      <c r="I75" s="58">
        <f t="shared" si="17"/>
        <v>-5.01</v>
      </c>
      <c r="J75" s="58">
        <f t="shared" si="18"/>
        <v>6.0037523452157598E-2</v>
      </c>
      <c r="K75" s="70">
        <f t="shared" si="19"/>
        <v>6.0037523452157595</v>
      </c>
      <c r="L75" s="83"/>
      <c r="M75" s="48"/>
    </row>
    <row r="76" spans="1:13" s="4" customFormat="1" ht="36.75" customHeight="1">
      <c r="A76" s="13" t="s">
        <v>7</v>
      </c>
      <c r="B76" s="13" t="s">
        <v>50</v>
      </c>
      <c r="C76" s="14">
        <v>12</v>
      </c>
      <c r="D76" s="12" t="s">
        <v>103</v>
      </c>
      <c r="E76" s="17" t="s">
        <v>99</v>
      </c>
      <c r="F76" s="17">
        <v>0</v>
      </c>
      <c r="G76" s="38">
        <v>0</v>
      </c>
      <c r="H76" s="38">
        <v>0</v>
      </c>
      <c r="I76" s="58">
        <f t="shared" si="17"/>
        <v>0</v>
      </c>
      <c r="J76" s="58">
        <f>IFERROR(H76/G76*100%,0)</f>
        <v>0</v>
      </c>
      <c r="K76" s="70">
        <f>IFERROR(H76/F76*100,0)</f>
        <v>0</v>
      </c>
      <c r="L76" s="83"/>
      <c r="M76" s="48"/>
    </row>
    <row r="77" spans="1:13" s="4" customFormat="1" ht="91.5" customHeight="1">
      <c r="A77" s="13" t="s">
        <v>7</v>
      </c>
      <c r="B77" s="13" t="s">
        <v>50</v>
      </c>
      <c r="C77" s="14">
        <v>13</v>
      </c>
      <c r="D77" s="12" t="s">
        <v>179</v>
      </c>
      <c r="E77" s="17" t="s">
        <v>104</v>
      </c>
      <c r="F77" s="17" t="s">
        <v>104</v>
      </c>
      <c r="G77" s="39" t="s">
        <v>104</v>
      </c>
      <c r="H77" s="39" t="s">
        <v>151</v>
      </c>
      <c r="I77" s="58" t="s">
        <v>104</v>
      </c>
      <c r="J77" s="58" t="s">
        <v>104</v>
      </c>
      <c r="K77" s="70" t="s">
        <v>104</v>
      </c>
      <c r="L77" s="83"/>
      <c r="M77" s="48"/>
    </row>
    <row r="78" spans="1:13" s="4" customFormat="1" ht="36" customHeight="1">
      <c r="A78" s="13" t="s">
        <v>7</v>
      </c>
      <c r="B78" s="13" t="s">
        <v>50</v>
      </c>
      <c r="C78" s="14">
        <v>14</v>
      </c>
      <c r="D78" s="12" t="s">
        <v>105</v>
      </c>
      <c r="E78" s="17" t="s">
        <v>28</v>
      </c>
      <c r="F78" s="17">
        <v>2</v>
      </c>
      <c r="G78" s="38">
        <v>6</v>
      </c>
      <c r="H78" s="38">
        <v>25</v>
      </c>
      <c r="I78" s="58">
        <f t="shared" si="17"/>
        <v>19</v>
      </c>
      <c r="J78" s="58">
        <f t="shared" si="18"/>
        <v>4.166666666666667</v>
      </c>
      <c r="K78" s="70">
        <f t="shared" si="19"/>
        <v>1250</v>
      </c>
      <c r="L78" s="83"/>
      <c r="M78" s="48"/>
    </row>
    <row r="79" spans="1:13" s="4" customFormat="1" ht="23.25" customHeight="1">
      <c r="A79" s="13"/>
      <c r="B79" s="13"/>
      <c r="C79" s="14"/>
      <c r="D79" s="97" t="s">
        <v>106</v>
      </c>
      <c r="E79" s="97"/>
      <c r="F79" s="97"/>
      <c r="G79" s="97"/>
      <c r="H79" s="97"/>
      <c r="I79" s="97"/>
      <c r="J79" s="97"/>
      <c r="K79" s="98"/>
      <c r="L79" s="83"/>
      <c r="M79" s="48"/>
    </row>
    <row r="80" spans="1:13" s="4" customFormat="1" ht="32.25" customHeight="1">
      <c r="A80" s="13" t="s">
        <v>7</v>
      </c>
      <c r="B80" s="13" t="s">
        <v>50</v>
      </c>
      <c r="C80" s="14">
        <v>15</v>
      </c>
      <c r="D80" s="12" t="s">
        <v>107</v>
      </c>
      <c r="E80" s="17" t="s">
        <v>96</v>
      </c>
      <c r="F80" s="17">
        <v>0.175110448</v>
      </c>
      <c r="G80" s="39">
        <v>0.17511044779650697</v>
      </c>
      <c r="H80" s="39">
        <v>0.09</v>
      </c>
      <c r="I80" s="60">
        <f>H80-G80</f>
        <v>-8.5110447796506977E-2</v>
      </c>
      <c r="J80" s="60">
        <f>H80/G80*100%</f>
        <v>0.51396133773004538</v>
      </c>
      <c r="K80" s="73">
        <f>H80/F80*100</f>
        <v>51.396133713277912</v>
      </c>
      <c r="L80" s="83"/>
      <c r="M80" s="48"/>
    </row>
    <row r="81" spans="1:13" s="4" customFormat="1" ht="33" customHeight="1">
      <c r="A81" s="13" t="s">
        <v>7</v>
      </c>
      <c r="B81" s="13" t="s">
        <v>50</v>
      </c>
      <c r="C81" s="14">
        <v>16</v>
      </c>
      <c r="D81" s="12" t="s">
        <v>108</v>
      </c>
      <c r="E81" s="17" t="s">
        <v>99</v>
      </c>
      <c r="F81" s="17">
        <v>30.4097692</v>
      </c>
      <c r="G81" s="38">
        <v>30.6</v>
      </c>
      <c r="H81" s="38">
        <v>23.556999999999999</v>
      </c>
      <c r="I81" s="60">
        <f t="shared" ref="I81:I87" si="20">H81-G81</f>
        <v>-7.0430000000000028</v>
      </c>
      <c r="J81" s="60">
        <f t="shared" ref="J81:J87" si="21">H81/G81*100%</f>
        <v>0.76983660130718945</v>
      </c>
      <c r="K81" s="73">
        <f t="shared" ref="K81:K87" si="22">H81/F81*100</f>
        <v>77.465237717095206</v>
      </c>
      <c r="L81" s="83"/>
      <c r="M81" s="48"/>
    </row>
    <row r="82" spans="1:13" s="4" customFormat="1" ht="27.75" customHeight="1">
      <c r="A82" s="13" t="s">
        <v>7</v>
      </c>
      <c r="B82" s="13" t="s">
        <v>50</v>
      </c>
      <c r="C82" s="14">
        <v>17</v>
      </c>
      <c r="D82" s="12" t="s">
        <v>109</v>
      </c>
      <c r="E82" s="17" t="s">
        <v>99</v>
      </c>
      <c r="F82" s="17">
        <v>19.919917680000001</v>
      </c>
      <c r="G82" s="38">
        <v>19.899999999999999</v>
      </c>
      <c r="H82" s="38">
        <v>8.1</v>
      </c>
      <c r="I82" s="60">
        <f t="shared" si="20"/>
        <v>-11.799999999999999</v>
      </c>
      <c r="J82" s="60">
        <f t="shared" si="21"/>
        <v>0.40703517587939697</v>
      </c>
      <c r="K82" s="73">
        <f t="shared" si="22"/>
        <v>40.662818642732454</v>
      </c>
      <c r="L82" s="83"/>
      <c r="M82" s="48"/>
    </row>
    <row r="83" spans="1:13" s="4" customFormat="1" ht="28.5" customHeight="1">
      <c r="A83" s="13" t="s">
        <v>7</v>
      </c>
      <c r="B83" s="13" t="s">
        <v>50</v>
      </c>
      <c r="C83" s="14">
        <v>18</v>
      </c>
      <c r="D83" s="12" t="s">
        <v>110</v>
      </c>
      <c r="E83" s="17" t="s">
        <v>93</v>
      </c>
      <c r="F83" s="17">
        <v>18.862635990000001</v>
      </c>
      <c r="G83" s="38">
        <v>18.86</v>
      </c>
      <c r="H83" s="38">
        <v>30.95</v>
      </c>
      <c r="I83" s="60">
        <f t="shared" si="20"/>
        <v>12.09</v>
      </c>
      <c r="J83" s="60">
        <f t="shared" si="21"/>
        <v>1.6410392364793214</v>
      </c>
      <c r="K83" s="73">
        <f t="shared" si="22"/>
        <v>164.08099067600145</v>
      </c>
      <c r="L83" s="83"/>
      <c r="M83" s="48"/>
    </row>
    <row r="84" spans="1:13" s="4" customFormat="1" ht="30" customHeight="1">
      <c r="A84" s="13" t="s">
        <v>7</v>
      </c>
      <c r="B84" s="13" t="s">
        <v>50</v>
      </c>
      <c r="C84" s="14">
        <v>19</v>
      </c>
      <c r="D84" s="12" t="s">
        <v>111</v>
      </c>
      <c r="E84" s="17" t="s">
        <v>112</v>
      </c>
      <c r="F84" s="17">
        <v>586.87</v>
      </c>
      <c r="G84" s="38">
        <v>524.51</v>
      </c>
      <c r="H84" s="38">
        <v>586.87</v>
      </c>
      <c r="I84" s="60">
        <f t="shared" si="20"/>
        <v>62.360000000000014</v>
      </c>
      <c r="J84" s="60">
        <f t="shared" si="21"/>
        <v>1.1188919181712456</v>
      </c>
      <c r="K84" s="73">
        <f t="shared" si="22"/>
        <v>100</v>
      </c>
      <c r="L84" s="83"/>
      <c r="M84" s="48"/>
    </row>
    <row r="85" spans="1:13" s="4" customFormat="1" ht="37.5" customHeight="1">
      <c r="A85" s="13" t="s">
        <v>7</v>
      </c>
      <c r="B85" s="13" t="s">
        <v>50</v>
      </c>
      <c r="C85" s="14">
        <v>20</v>
      </c>
      <c r="D85" s="12" t="s">
        <v>113</v>
      </c>
      <c r="E85" s="17" t="s">
        <v>114</v>
      </c>
      <c r="F85" s="17">
        <v>99.491857390000007</v>
      </c>
      <c r="G85" s="38">
        <v>99.2</v>
      </c>
      <c r="H85" s="38">
        <v>24.46</v>
      </c>
      <c r="I85" s="60">
        <f t="shared" si="20"/>
        <v>-74.740000000000009</v>
      </c>
      <c r="J85" s="60">
        <f t="shared" si="21"/>
        <v>0.2465725806451613</v>
      </c>
      <c r="K85" s="73">
        <f t="shared" si="22"/>
        <v>24.584926487118221</v>
      </c>
      <c r="L85" s="83"/>
      <c r="M85" s="48"/>
    </row>
    <row r="86" spans="1:13" s="4" customFormat="1" ht="35.25" customHeight="1">
      <c r="A86" s="13" t="s">
        <v>7</v>
      </c>
      <c r="B86" s="13" t="s">
        <v>50</v>
      </c>
      <c r="C86" s="14">
        <v>21</v>
      </c>
      <c r="D86" s="12" t="s">
        <v>115</v>
      </c>
      <c r="E86" s="17" t="s">
        <v>99</v>
      </c>
      <c r="F86" s="17">
        <v>143.14809729999999</v>
      </c>
      <c r="G86" s="39">
        <v>143.14809727195924</v>
      </c>
      <c r="H86" s="39">
        <v>15.6</v>
      </c>
      <c r="I86" s="60">
        <f t="shared" si="20"/>
        <v>-127.54809727195925</v>
      </c>
      <c r="J86" s="60">
        <f t="shared" si="21"/>
        <v>0.10897804649378198</v>
      </c>
      <c r="K86" s="73">
        <f t="shared" si="22"/>
        <v>10.897804647243467</v>
      </c>
      <c r="L86" s="83"/>
      <c r="M86" s="48"/>
    </row>
    <row r="87" spans="1:13" s="6" customFormat="1" ht="28.5" customHeight="1">
      <c r="A87" s="13" t="s">
        <v>7</v>
      </c>
      <c r="B87" s="13" t="s">
        <v>50</v>
      </c>
      <c r="C87" s="14">
        <v>22</v>
      </c>
      <c r="D87" s="10" t="s">
        <v>116</v>
      </c>
      <c r="E87" s="17" t="s">
        <v>90</v>
      </c>
      <c r="F87" s="17">
        <v>26.823217750000001</v>
      </c>
      <c r="G87" s="39">
        <v>26.232177483499999</v>
      </c>
      <c r="H87" s="39">
        <v>16.158000000000001</v>
      </c>
      <c r="I87" s="60">
        <f t="shared" si="20"/>
        <v>-10.074177483499998</v>
      </c>
      <c r="J87" s="60">
        <f t="shared" si="21"/>
        <v>0.61596106576220599</v>
      </c>
      <c r="K87" s="73">
        <f t="shared" si="22"/>
        <v>60.238857808176284</v>
      </c>
      <c r="L87" s="54"/>
    </row>
    <row r="88" spans="1:13" s="6" customFormat="1" ht="15" customHeight="1">
      <c r="A88" s="99" t="s">
        <v>117</v>
      </c>
      <c r="B88" s="99"/>
      <c r="C88" s="99"/>
      <c r="D88" s="99"/>
      <c r="E88" s="99"/>
      <c r="F88" s="99"/>
      <c r="G88" s="99"/>
      <c r="H88" s="99"/>
      <c r="I88" s="99"/>
      <c r="J88" s="99"/>
      <c r="K88" s="100"/>
      <c r="L88" s="54"/>
    </row>
    <row r="89" spans="1:13" s="6" customFormat="1" ht="24.75" customHeight="1">
      <c r="A89" s="13"/>
      <c r="B89" s="13"/>
      <c r="C89" s="32"/>
      <c r="D89" s="101" t="s">
        <v>118</v>
      </c>
      <c r="E89" s="101"/>
      <c r="F89" s="101"/>
      <c r="G89" s="101"/>
      <c r="H89" s="101"/>
      <c r="I89" s="101"/>
      <c r="J89" s="101"/>
      <c r="K89" s="102"/>
      <c r="L89" s="54"/>
    </row>
    <row r="90" spans="1:13" s="6" customFormat="1" ht="28.5" customHeight="1">
      <c r="A90" s="13" t="s">
        <v>7</v>
      </c>
      <c r="B90" s="13" t="s">
        <v>50</v>
      </c>
      <c r="C90" s="32">
        <v>23</v>
      </c>
      <c r="D90" s="33" t="s">
        <v>119</v>
      </c>
      <c r="E90" s="34" t="s">
        <v>120</v>
      </c>
      <c r="F90" s="34">
        <v>169.15304639999999</v>
      </c>
      <c r="G90" s="38">
        <v>168.6</v>
      </c>
      <c r="H90" s="38">
        <v>100.15600000000001</v>
      </c>
      <c r="I90" s="58">
        <f>H90-G90</f>
        <v>-68.443999999999988</v>
      </c>
      <c r="J90" s="58">
        <f>H90/G90*100%</f>
        <v>0.59404507710557541</v>
      </c>
      <c r="K90" s="70">
        <f>H90/F90*100</f>
        <v>59.210284491808011</v>
      </c>
      <c r="L90" s="54"/>
    </row>
    <row r="91" spans="1:13" s="6" customFormat="1" ht="28.5" customHeight="1">
      <c r="A91" s="13" t="s">
        <v>7</v>
      </c>
      <c r="B91" s="13" t="s">
        <v>50</v>
      </c>
      <c r="C91" s="32">
        <v>24</v>
      </c>
      <c r="D91" s="33" t="s">
        <v>121</v>
      </c>
      <c r="E91" s="34" t="s">
        <v>120</v>
      </c>
      <c r="F91" s="34">
        <v>155.2826087</v>
      </c>
      <c r="G91" s="38">
        <v>154.83000000000001</v>
      </c>
      <c r="H91" s="38">
        <v>77.64</v>
      </c>
      <c r="I91" s="58">
        <f t="shared" ref="I91:I99" si="23">H91-G91</f>
        <v>-77.190000000000012</v>
      </c>
      <c r="J91" s="58">
        <f t="shared" ref="J91:J99" si="24">H91/G91*100%</f>
        <v>0.5014532067428793</v>
      </c>
      <c r="K91" s="70">
        <f t="shared" ref="K91:K99" si="25">H91/F91*100</f>
        <v>49.999160015399717</v>
      </c>
      <c r="L91" s="54"/>
    </row>
    <row r="92" spans="1:13" s="6" customFormat="1" ht="26.25" hidden="1" customHeight="1">
      <c r="A92" s="13" t="s">
        <v>7</v>
      </c>
      <c r="B92" s="13" t="s">
        <v>50</v>
      </c>
      <c r="C92" s="32">
        <v>25</v>
      </c>
      <c r="D92" s="33" t="s">
        <v>122</v>
      </c>
      <c r="E92" s="35" t="s">
        <v>123</v>
      </c>
      <c r="F92" s="35"/>
      <c r="G92" s="38"/>
      <c r="H92" s="38"/>
      <c r="I92" s="58">
        <f t="shared" si="23"/>
        <v>0</v>
      </c>
      <c r="J92" s="58" t="e">
        <f t="shared" si="24"/>
        <v>#DIV/0!</v>
      </c>
      <c r="K92" s="70" t="e">
        <f t="shared" si="25"/>
        <v>#DIV/0!</v>
      </c>
      <c r="L92" s="54"/>
    </row>
    <row r="93" spans="1:13" s="6" customFormat="1" ht="26.25" hidden="1" customHeight="1">
      <c r="A93" s="13" t="s">
        <v>7</v>
      </c>
      <c r="B93" s="13"/>
      <c r="C93" s="32">
        <v>26</v>
      </c>
      <c r="D93" s="33" t="s">
        <v>124</v>
      </c>
      <c r="E93" s="35" t="s">
        <v>25</v>
      </c>
      <c r="F93" s="35"/>
      <c r="G93" s="38"/>
      <c r="H93" s="38"/>
      <c r="I93" s="58">
        <f t="shared" si="23"/>
        <v>0</v>
      </c>
      <c r="J93" s="58" t="e">
        <f t="shared" si="24"/>
        <v>#DIV/0!</v>
      </c>
      <c r="K93" s="70" t="e">
        <f t="shared" si="25"/>
        <v>#DIV/0!</v>
      </c>
      <c r="L93" s="54"/>
    </row>
    <row r="94" spans="1:13" s="6" customFormat="1" ht="39.75" customHeight="1">
      <c r="A94" s="13" t="s">
        <v>7</v>
      </c>
      <c r="B94" s="13" t="s">
        <v>50</v>
      </c>
      <c r="C94" s="32">
        <v>25</v>
      </c>
      <c r="D94" s="33" t="s">
        <v>122</v>
      </c>
      <c r="E94" s="35" t="s">
        <v>123</v>
      </c>
      <c r="F94" s="35">
        <v>23.550063949999998</v>
      </c>
      <c r="G94" s="38">
        <v>22.81</v>
      </c>
      <c r="H94" s="38">
        <v>0.106</v>
      </c>
      <c r="I94" s="58">
        <f t="shared" si="23"/>
        <v>-22.703999999999997</v>
      </c>
      <c r="J94" s="58">
        <f t="shared" si="24"/>
        <v>4.6470846120122752E-3</v>
      </c>
      <c r="K94" s="70">
        <f t="shared" si="25"/>
        <v>0.45010493485305381</v>
      </c>
      <c r="L94" s="54"/>
    </row>
    <row r="95" spans="1:13" s="6" customFormat="1" ht="34.5" customHeight="1">
      <c r="A95" s="13" t="s">
        <v>7</v>
      </c>
      <c r="B95" s="13" t="s">
        <v>50</v>
      </c>
      <c r="C95" s="32">
        <v>26</v>
      </c>
      <c r="D95" s="33" t="s">
        <v>124</v>
      </c>
      <c r="E95" s="35" t="s">
        <v>25</v>
      </c>
      <c r="F95" s="35">
        <v>12.44</v>
      </c>
      <c r="G95" s="38">
        <v>8.5</v>
      </c>
      <c r="H95" s="38">
        <v>12.44</v>
      </c>
      <c r="I95" s="58">
        <f t="shared" si="23"/>
        <v>3.9399999999999995</v>
      </c>
      <c r="J95" s="58">
        <f t="shared" si="24"/>
        <v>1.4635294117647057</v>
      </c>
      <c r="K95" s="70">
        <f t="shared" si="25"/>
        <v>100</v>
      </c>
      <c r="L95" s="54"/>
    </row>
    <row r="96" spans="1:13" s="6" customFormat="1" ht="29.25" customHeight="1">
      <c r="A96" s="13" t="s">
        <v>7</v>
      </c>
      <c r="B96" s="13" t="s">
        <v>50</v>
      </c>
      <c r="C96" s="32">
        <v>27</v>
      </c>
      <c r="D96" s="33" t="s">
        <v>125</v>
      </c>
      <c r="E96" s="35" t="s">
        <v>25</v>
      </c>
      <c r="F96" s="35">
        <v>10.57971781</v>
      </c>
      <c r="G96" s="38">
        <v>10.58</v>
      </c>
      <c r="H96" s="38">
        <v>5.3</v>
      </c>
      <c r="I96" s="58">
        <f t="shared" si="23"/>
        <v>-5.28</v>
      </c>
      <c r="J96" s="58">
        <f t="shared" si="24"/>
        <v>0.50094517958412099</v>
      </c>
      <c r="K96" s="70">
        <f t="shared" si="25"/>
        <v>50.09585411616947</v>
      </c>
      <c r="L96" s="54"/>
    </row>
    <row r="97" spans="1:16" s="6" customFormat="1" ht="36.75" customHeight="1">
      <c r="A97" s="13" t="s">
        <v>7</v>
      </c>
      <c r="B97" s="13" t="s">
        <v>50</v>
      </c>
      <c r="C97" s="32">
        <v>28</v>
      </c>
      <c r="D97" s="33" t="s">
        <v>126</v>
      </c>
      <c r="E97" s="35" t="s">
        <v>127</v>
      </c>
      <c r="F97" s="35">
        <v>0.90037557800000001</v>
      </c>
      <c r="G97" s="38">
        <v>0.9</v>
      </c>
      <c r="H97" s="38">
        <v>0.72</v>
      </c>
      <c r="I97" s="58">
        <f t="shared" si="23"/>
        <v>-0.18000000000000005</v>
      </c>
      <c r="J97" s="58">
        <f t="shared" si="24"/>
        <v>0.79999999999999993</v>
      </c>
      <c r="K97" s="70">
        <f t="shared" si="25"/>
        <v>79.966629214814176</v>
      </c>
      <c r="L97" s="54"/>
    </row>
    <row r="98" spans="1:16" s="6" customFormat="1" ht="29.25" customHeight="1">
      <c r="A98" s="13" t="s">
        <v>7</v>
      </c>
      <c r="B98" s="13" t="s">
        <v>50</v>
      </c>
      <c r="C98" s="14">
        <v>29</v>
      </c>
      <c r="D98" s="10" t="s">
        <v>128</v>
      </c>
      <c r="E98" s="17" t="s">
        <v>127</v>
      </c>
      <c r="F98" s="17">
        <v>0.49883681200000002</v>
      </c>
      <c r="G98" s="38">
        <v>0.5</v>
      </c>
      <c r="H98" s="38">
        <v>0.2</v>
      </c>
      <c r="I98" s="58">
        <f t="shared" si="23"/>
        <v>-0.3</v>
      </c>
      <c r="J98" s="58">
        <f t="shared" si="24"/>
        <v>0.4</v>
      </c>
      <c r="K98" s="70">
        <f t="shared" si="25"/>
        <v>40.0932720258023</v>
      </c>
      <c r="L98" s="54"/>
    </row>
    <row r="99" spans="1:16" s="6" customFormat="1" ht="29.25" customHeight="1">
      <c r="A99" s="13" t="s">
        <v>7</v>
      </c>
      <c r="B99" s="13" t="s">
        <v>50</v>
      </c>
      <c r="C99" s="14">
        <v>30</v>
      </c>
      <c r="D99" s="12" t="s">
        <v>129</v>
      </c>
      <c r="E99" s="17" t="s">
        <v>93</v>
      </c>
      <c r="F99" s="17">
        <v>1.18</v>
      </c>
      <c r="G99" s="38">
        <v>1.1599999999999999</v>
      </c>
      <c r="H99" s="38">
        <v>0.106</v>
      </c>
      <c r="I99" s="58">
        <f t="shared" si="23"/>
        <v>-1.0539999999999998</v>
      </c>
      <c r="J99" s="58">
        <f t="shared" si="24"/>
        <v>9.1379310344827588E-2</v>
      </c>
      <c r="K99" s="70">
        <f t="shared" si="25"/>
        <v>8.9830508474576263</v>
      </c>
      <c r="L99" s="54"/>
    </row>
    <row r="100" spans="1:16" s="6" customFormat="1" ht="27.75" customHeight="1">
      <c r="A100" s="13"/>
      <c r="B100" s="13"/>
      <c r="C100" s="14"/>
      <c r="D100" s="101" t="s">
        <v>130</v>
      </c>
      <c r="E100" s="101"/>
      <c r="F100" s="101"/>
      <c r="G100" s="101"/>
      <c r="H100" s="101"/>
      <c r="I100" s="101"/>
      <c r="J100" s="101"/>
      <c r="K100" s="102"/>
      <c r="L100" s="54"/>
    </row>
    <row r="101" spans="1:16" s="6" customFormat="1" ht="99.75" customHeight="1">
      <c r="A101" s="13" t="s">
        <v>7</v>
      </c>
      <c r="B101" s="13" t="s">
        <v>50</v>
      </c>
      <c r="C101" s="14">
        <v>31</v>
      </c>
      <c r="D101" s="30" t="s">
        <v>131</v>
      </c>
      <c r="E101" s="30" t="s">
        <v>28</v>
      </c>
      <c r="F101" s="30">
        <v>0</v>
      </c>
      <c r="G101" s="38">
        <v>81</v>
      </c>
      <c r="H101" s="38" t="s">
        <v>79</v>
      </c>
      <c r="I101" s="61">
        <f>H101-G101</f>
        <v>-81</v>
      </c>
      <c r="J101" s="67">
        <f>H101/G101*100%</f>
        <v>0</v>
      </c>
      <c r="K101" s="75">
        <v>0</v>
      </c>
      <c r="L101" s="54"/>
    </row>
    <row r="102" spans="1:16" s="7" customFormat="1" ht="128.25" customHeight="1">
      <c r="A102" s="13" t="s">
        <v>7</v>
      </c>
      <c r="B102" s="13" t="s">
        <v>50</v>
      </c>
      <c r="C102" s="14">
        <v>32</v>
      </c>
      <c r="D102" s="12" t="s">
        <v>132</v>
      </c>
      <c r="E102" s="17" t="s">
        <v>28</v>
      </c>
      <c r="F102" s="36" t="s">
        <v>133</v>
      </c>
      <c r="G102" s="36" t="s">
        <v>133</v>
      </c>
      <c r="H102" s="36" t="s">
        <v>133</v>
      </c>
      <c r="I102" s="36" t="s">
        <v>133</v>
      </c>
      <c r="J102" s="36" t="s">
        <v>133</v>
      </c>
      <c r="K102" s="36" t="s">
        <v>133</v>
      </c>
      <c r="L102" s="54"/>
    </row>
    <row r="103" spans="1:16" ht="70.5" customHeight="1">
      <c r="A103" s="13" t="s">
        <v>7</v>
      </c>
      <c r="B103" s="13" t="s">
        <v>50</v>
      </c>
      <c r="C103" s="14">
        <v>33</v>
      </c>
      <c r="D103" s="33" t="s">
        <v>134</v>
      </c>
      <c r="E103" s="33" t="s">
        <v>28</v>
      </c>
      <c r="F103" s="36" t="s">
        <v>133</v>
      </c>
      <c r="G103" s="36" t="s">
        <v>133</v>
      </c>
      <c r="H103" s="36" t="s">
        <v>133</v>
      </c>
      <c r="I103" s="36" t="s">
        <v>133</v>
      </c>
      <c r="J103" s="36" t="s">
        <v>133</v>
      </c>
      <c r="K103" s="36" t="s">
        <v>133</v>
      </c>
      <c r="L103" s="53"/>
      <c r="M103" s="47"/>
      <c r="N103"/>
      <c r="O103"/>
      <c r="P103"/>
    </row>
    <row r="104" spans="1:16">
      <c r="A104" s="47"/>
      <c r="B104" s="47"/>
      <c r="C104" s="47"/>
      <c r="D104" s="47"/>
      <c r="E104" s="47"/>
      <c r="F104" s="47"/>
      <c r="G104" s="47"/>
      <c r="H104" s="47"/>
      <c r="I104" s="62"/>
      <c r="J104" s="62"/>
      <c r="K104" s="62"/>
      <c r="L104" s="47"/>
      <c r="M104" s="47"/>
    </row>
    <row r="105" spans="1:16" ht="15" customHeight="1">
      <c r="A105" s="47"/>
      <c r="B105" s="47"/>
      <c r="C105" s="92" t="s">
        <v>135</v>
      </c>
      <c r="D105" s="92"/>
      <c r="E105" s="92"/>
      <c r="F105" s="50"/>
      <c r="G105" s="51"/>
      <c r="H105" s="51"/>
      <c r="I105" s="63"/>
      <c r="J105" s="63"/>
      <c r="K105" s="63"/>
      <c r="L105" s="47"/>
      <c r="M105" s="47"/>
    </row>
    <row r="106" spans="1:16" ht="42.6" customHeight="1">
      <c r="A106" s="47"/>
      <c r="B106" s="47"/>
      <c r="C106" s="92"/>
      <c r="D106" s="92"/>
      <c r="E106" s="92"/>
      <c r="F106" s="50"/>
      <c r="G106" s="51"/>
      <c r="H106" s="51"/>
      <c r="I106" s="63"/>
      <c r="J106" s="94" t="s">
        <v>136</v>
      </c>
      <c r="K106" s="94"/>
      <c r="L106" s="47"/>
      <c r="M106" s="47"/>
    </row>
  </sheetData>
  <mergeCells count="31">
    <mergeCell ref="K10:K12"/>
    <mergeCell ref="L10:L12"/>
    <mergeCell ref="M1:P2"/>
    <mergeCell ref="A10:B11"/>
    <mergeCell ref="C10:C12"/>
    <mergeCell ref="D10:D12"/>
    <mergeCell ref="E10:E12"/>
    <mergeCell ref="F11:F12"/>
    <mergeCell ref="G11:G12"/>
    <mergeCell ref="H11:H12"/>
    <mergeCell ref="F10:H10"/>
    <mergeCell ref="I10:I12"/>
    <mergeCell ref="J10:J12"/>
    <mergeCell ref="J1:L2"/>
    <mergeCell ref="A3:H3"/>
    <mergeCell ref="C105:E106"/>
    <mergeCell ref="A5:K5"/>
    <mergeCell ref="J106:K106"/>
    <mergeCell ref="D70:K70"/>
    <mergeCell ref="D79:K79"/>
    <mergeCell ref="A88:K88"/>
    <mergeCell ref="D89:K89"/>
    <mergeCell ref="D100:K100"/>
    <mergeCell ref="D29:K29"/>
    <mergeCell ref="D36:K36"/>
    <mergeCell ref="D51:K51"/>
    <mergeCell ref="D62:K62"/>
    <mergeCell ref="D63:K63"/>
    <mergeCell ref="D13:K13"/>
    <mergeCell ref="D19:K19"/>
    <mergeCell ref="A8:I8"/>
  </mergeCells>
  <pageMargins left="0" right="0" top="1.1811023622047245" bottom="0.39370078740157483" header="0.31496062992125984" footer="0.11811023622047245"/>
  <pageSetup paperSize="9" scale="80" fitToHeight="0" orientation="landscape" r:id="rId1"/>
  <headerFooter>
    <oddFooter xml:space="preserve">&amp;C
</oddFooter>
  </headerFooter>
  <rowBreaks count="2" manualBreakCount="2">
    <brk id="45" max="11" man="1"/>
    <brk id="5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2021-08-05T05:16:22Z</dcterms:modified>
</cp:coreProperties>
</file>